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herdtp\Desktop\MARS 2020 - 2025\Multilinguisme et Vade mecum\Appel_manifestation_interet_2025_OI\"/>
    </mc:Choice>
  </mc:AlternateContent>
  <xr:revisionPtr revIDLastSave="0" documentId="13_ncr:1_{F4F1FE3C-DB8D-4357-B15F-5B8EA583A48D}" xr6:coauthVersionLast="47" xr6:coauthVersionMax="47" xr10:uidLastSave="{00000000-0000-0000-0000-000000000000}"/>
  <bookViews>
    <workbookView xWindow="-110" yWindow="-110" windowWidth="19420" windowHeight="10420" tabRatio="920" firstSheet="1" activeTab="10" xr2:uid="{00000000-000D-0000-FFFF-FFFF00000000}"/>
  </bookViews>
  <sheets>
    <sheet name="Couverture" sheetId="1" r:id="rId1"/>
    <sheet name="Projet global" sheetId="2" r:id="rId2"/>
    <sheet name="Cours collectifs" sheetId="4" r:id="rId3"/>
    <sheet name="Cours individuels" sheetId="5" r:id="rId4"/>
    <sheet name="Séjours en immersion" sheetId="14" r:id="rId5"/>
    <sheet name="Tests et certifications" sheetId="7" r:id="rId6"/>
    <sheet name="Synthèse budget 2019 " sheetId="11" state="hidden" r:id="rId7"/>
    <sheet name="Validation de données" sheetId="18" state="hidden" r:id="rId8"/>
    <sheet name="Feuil1" sheetId="25" state="hidden" r:id="rId9"/>
    <sheet name="Formation technique 1" sheetId="26" r:id="rId10"/>
    <sheet name="Formation technique 2" sheetId="27" r:id="rId11"/>
    <sheet name="Développement d'outils" sheetId="28" r:id="rId12"/>
    <sheet name="Autres activités" sheetId="29" r:id="rId13"/>
  </sheets>
  <definedNames>
    <definedName name="Z_67EEF22F_1E06_4186_982F_EB11CF12610F_.wvu.PrintArea" localSheetId="6" hidden="1">'Synthèse budget 2019 '!$A:$G</definedName>
    <definedName name="Z_C8243A29_6D5C_4FA0_8B01_0B1CC0D50EDA_.wvu.PrintArea" localSheetId="6" hidden="1">'Synthèse budget 2019 '!$A:$G</definedName>
    <definedName name="_xlnm.Print_Area" localSheetId="6">'Synthèse budget 2019 '!$A$1:$G$49</definedName>
  </definedNames>
  <calcPr calcId="191029"/>
  <customWorkbookViews>
    <customWorkbookView name="Ina-Aissatou SANO - Affichage personnalisé" guid="{C8243A29-6D5C-4FA0-8B01-0B1CC0D50EDA}" mergeInterval="0" personalView="1" maximized="1" windowWidth="1916" windowHeight="854" tabRatio="721" activeSheetId="2"/>
    <customWorkbookView name="Naima BENNAMA - Affichage personnalisé" guid="{67EEF22F-1E06-4186-982F-EB11CF12610F}" mergeInterval="0" personalView="1" maximized="1" windowWidth="1778" windowHeight="770" tabRatio="721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9" l="1"/>
  <c r="G32" i="29"/>
  <c r="F32" i="29"/>
  <c r="E32" i="29"/>
  <c r="D31" i="29"/>
  <c r="D30" i="29"/>
  <c r="D29" i="29"/>
  <c r="H25" i="29"/>
  <c r="H26" i="29" s="1"/>
  <c r="G25" i="29"/>
  <c r="G26" i="29" s="1"/>
  <c r="F25" i="29"/>
  <c r="E25" i="29"/>
  <c r="D24" i="29"/>
  <c r="D23" i="29"/>
  <c r="D25" i="29" s="1"/>
  <c r="H19" i="29"/>
  <c r="H20" i="29" s="1"/>
  <c r="G19" i="29"/>
  <c r="G20" i="29" s="1"/>
  <c r="F19" i="29"/>
  <c r="F20" i="29" s="1"/>
  <c r="E19" i="29"/>
  <c r="E35" i="29" s="1"/>
  <c r="D19" i="29"/>
  <c r="D18" i="29"/>
  <c r="H33" i="28"/>
  <c r="G33" i="28"/>
  <c r="G36" i="28" s="1"/>
  <c r="F33" i="28"/>
  <c r="E33" i="28"/>
  <c r="D33" i="28"/>
  <c r="D32" i="28"/>
  <c r="D31" i="28"/>
  <c r="D30" i="28"/>
  <c r="H26" i="28"/>
  <c r="G26" i="28"/>
  <c r="F26" i="28"/>
  <c r="E26" i="28"/>
  <c r="D25" i="28"/>
  <c r="D24" i="28"/>
  <c r="H20" i="28"/>
  <c r="G20" i="28"/>
  <c r="F20" i="28"/>
  <c r="E20" i="28"/>
  <c r="D19" i="28"/>
  <c r="D20" i="28" s="1"/>
  <c r="H21" i="28" s="1"/>
  <c r="D32" i="29" l="1"/>
  <c r="E34" i="28"/>
  <c r="E21" i="28"/>
  <c r="H34" i="28"/>
  <c r="F34" i="28"/>
  <c r="F21" i="28"/>
  <c r="D26" i="28"/>
  <c r="G27" i="28" s="1"/>
  <c r="F26" i="29"/>
  <c r="E26" i="29"/>
  <c r="D35" i="29"/>
  <c r="E33" i="29"/>
  <c r="F33" i="29"/>
  <c r="G33" i="29"/>
  <c r="H33" i="29"/>
  <c r="G35" i="29"/>
  <c r="G36" i="29" s="1"/>
  <c r="F35" i="29"/>
  <c r="H35" i="29"/>
  <c r="E20" i="29"/>
  <c r="E27" i="28"/>
  <c r="F27" i="28"/>
  <c r="H27" i="28"/>
  <c r="G21" i="28"/>
  <c r="H36" i="28"/>
  <c r="F36" i="28"/>
  <c r="G34" i="28"/>
  <c r="E36" i="28"/>
  <c r="E50" i="27"/>
  <c r="G40" i="27"/>
  <c r="F40" i="27"/>
  <c r="E40" i="27"/>
  <c r="E39" i="27"/>
  <c r="E38" i="27"/>
  <c r="E37" i="27"/>
  <c r="G34" i="27"/>
  <c r="F34" i="27"/>
  <c r="E33" i="27"/>
  <c r="E32" i="27"/>
  <c r="E31" i="27"/>
  <c r="E30" i="27"/>
  <c r="G27" i="27"/>
  <c r="F27" i="27"/>
  <c r="E26" i="27"/>
  <c r="I26" i="27" s="1"/>
  <c r="I25" i="27"/>
  <c r="E25" i="27"/>
  <c r="E27" i="27" s="1"/>
  <c r="G22" i="27"/>
  <c r="G23" i="27" s="1"/>
  <c r="F22" i="27"/>
  <c r="F23" i="27" s="1"/>
  <c r="E22" i="27"/>
  <c r="E21" i="27"/>
  <c r="E50" i="26"/>
  <c r="G40" i="26"/>
  <c r="F40" i="26"/>
  <c r="E39" i="26"/>
  <c r="E38" i="26"/>
  <c r="E37" i="26"/>
  <c r="G34" i="26"/>
  <c r="F34" i="26"/>
  <c r="E33" i="26"/>
  <c r="E32" i="26"/>
  <c r="E31" i="26"/>
  <c r="E30" i="26"/>
  <c r="G27" i="26"/>
  <c r="F27" i="26"/>
  <c r="E26" i="26"/>
  <c r="I26" i="26" s="1"/>
  <c r="E25" i="26"/>
  <c r="G22" i="26"/>
  <c r="F22" i="26"/>
  <c r="E21" i="26"/>
  <c r="E22" i="26" s="1"/>
  <c r="F43" i="27" l="1"/>
  <c r="G41" i="27"/>
  <c r="D36" i="28"/>
  <c r="E34" i="27"/>
  <c r="F35" i="27" s="1"/>
  <c r="I19" i="29"/>
  <c r="I29" i="29"/>
  <c r="I24" i="29"/>
  <c r="I23" i="29"/>
  <c r="I18" i="29"/>
  <c r="E36" i="29"/>
  <c r="I31" i="29"/>
  <c r="I30" i="29"/>
  <c r="I25" i="29"/>
  <c r="H36" i="29"/>
  <c r="F36" i="29"/>
  <c r="I32" i="29"/>
  <c r="G28" i="27"/>
  <c r="F28" i="27"/>
  <c r="G43" i="27"/>
  <c r="I22" i="27"/>
  <c r="I40" i="27"/>
  <c r="F41" i="27"/>
  <c r="I27" i="27"/>
  <c r="E40" i="26"/>
  <c r="F41" i="26" s="1"/>
  <c r="E27" i="26"/>
  <c r="F28" i="26" s="1"/>
  <c r="E34" i="26"/>
  <c r="G35" i="26" s="1"/>
  <c r="I40" i="26"/>
  <c r="E43" i="26"/>
  <c r="C47" i="26" s="1"/>
  <c r="I22" i="26"/>
  <c r="G23" i="26"/>
  <c r="F43" i="26"/>
  <c r="I25" i="26"/>
  <c r="G43" i="26"/>
  <c r="F23" i="26"/>
  <c r="I31" i="28" l="1"/>
  <c r="I33" i="28"/>
  <c r="I30" i="28"/>
  <c r="I20" i="28"/>
  <c r="I24" i="28"/>
  <c r="I25" i="28"/>
  <c r="I19" i="28"/>
  <c r="I32" i="28"/>
  <c r="I34" i="27"/>
  <c r="F35" i="26"/>
  <c r="G37" i="28"/>
  <c r="I26" i="28"/>
  <c r="H37" i="28"/>
  <c r="G35" i="27"/>
  <c r="E43" i="27"/>
  <c r="H30" i="27"/>
  <c r="F37" i="28"/>
  <c r="E37" i="28"/>
  <c r="G41" i="26"/>
  <c r="C50" i="27"/>
  <c r="H21" i="27"/>
  <c r="G28" i="26"/>
  <c r="I34" i="26"/>
  <c r="I27" i="26"/>
  <c r="H37" i="26"/>
  <c r="F44" i="26"/>
  <c r="I43" i="26"/>
  <c r="D49" i="26"/>
  <c r="D48" i="26"/>
  <c r="D47" i="26" s="1"/>
  <c r="H30" i="26"/>
  <c r="H25" i="26"/>
  <c r="G44" i="26"/>
  <c r="C50" i="26"/>
  <c r="D50" i="26" s="1"/>
  <c r="H21" i="26"/>
  <c r="C47" i="27" l="1"/>
  <c r="F44" i="27"/>
  <c r="D50" i="27"/>
  <c r="I43" i="27"/>
  <c r="G44" i="27"/>
  <c r="H25" i="27"/>
  <c r="H37" i="27"/>
  <c r="B17" i="14"/>
  <c r="D49" i="27" l="1"/>
  <c r="D48" i="27"/>
  <c r="D47" i="27" s="1"/>
  <c r="E7" i="7"/>
  <c r="D11" i="7" s="1"/>
  <c r="C7" i="7"/>
  <c r="K16" i="14" l="1"/>
  <c r="G37" i="11"/>
  <c r="F37" i="11"/>
  <c r="E37" i="11"/>
  <c r="C37" i="11"/>
  <c r="G36" i="11"/>
  <c r="F36" i="11"/>
  <c r="E36" i="11"/>
  <c r="C36" i="11"/>
  <c r="G29" i="11"/>
  <c r="F29" i="11"/>
  <c r="E29" i="11"/>
  <c r="C29" i="11"/>
  <c r="G28" i="11"/>
  <c r="F28" i="11"/>
  <c r="E28" i="11"/>
  <c r="C28" i="11"/>
  <c r="F11" i="11"/>
  <c r="G11" i="11"/>
  <c r="C14" i="11"/>
  <c r="C13" i="11" s="1"/>
  <c r="C10" i="11"/>
  <c r="B23" i="5"/>
  <c r="F35" i="11"/>
  <c r="F38" i="11" s="1"/>
  <c r="F27" i="11"/>
  <c r="F31" i="11" s="1"/>
  <c r="C27" i="11"/>
  <c r="C31" i="11" s="1"/>
  <c r="G16" i="11"/>
  <c r="G14" i="11"/>
  <c r="G13" i="11" s="1"/>
  <c r="G10" i="11"/>
  <c r="G9" i="11"/>
  <c r="G20" i="2"/>
  <c r="G17" i="2" s="1"/>
  <c r="H18" i="2" s="1"/>
  <c r="I20" i="4"/>
  <c r="I21" i="4"/>
  <c r="I22" i="4"/>
  <c r="I23" i="4"/>
  <c r="I6" i="4"/>
  <c r="I24" i="4" s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5" i="4"/>
  <c r="G35" i="1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6" i="5"/>
  <c r="E35" i="11"/>
  <c r="E38" i="11" s="1"/>
  <c r="G38" i="11" s="1"/>
  <c r="G39" i="11" s="1"/>
  <c r="C35" i="11"/>
  <c r="C38" i="11" s="1"/>
  <c r="E27" i="11"/>
  <c r="E31" i="11" s="1"/>
  <c r="G27" i="11"/>
  <c r="G31" i="11" s="1"/>
  <c r="C22" i="11"/>
  <c r="C18" i="11"/>
  <c r="C19" i="11"/>
  <c r="C20" i="11"/>
  <c r="E4" i="7"/>
  <c r="E18" i="11"/>
  <c r="E16" i="11" s="1"/>
  <c r="E5" i="7"/>
  <c r="E19" i="11"/>
  <c r="E6" i="7"/>
  <c r="E20" i="11"/>
  <c r="E22" i="11"/>
  <c r="G22" i="14"/>
  <c r="F14" i="11" s="1"/>
  <c r="F13" i="11" s="1"/>
  <c r="J22" i="5"/>
  <c r="D10" i="11"/>
  <c r="G24" i="4"/>
  <c r="C9" i="11"/>
  <c r="H24" i="4"/>
  <c r="E24" i="4"/>
  <c r="D9" i="11"/>
  <c r="D14" i="7"/>
  <c r="F30" i="4"/>
  <c r="E15" i="7"/>
  <c r="C11" i="11"/>
  <c r="C8" i="11" s="1"/>
  <c r="E11" i="11"/>
  <c r="L5" i="5"/>
  <c r="I4" i="4"/>
  <c r="G28" i="5"/>
  <c r="F27" i="4" l="1"/>
  <c r="E9" i="11"/>
  <c r="C16" i="11"/>
  <c r="L22" i="5"/>
  <c r="G25" i="5" s="1"/>
  <c r="E14" i="7"/>
  <c r="E11" i="7" s="1"/>
  <c r="F16" i="11"/>
  <c r="E13" i="7"/>
  <c r="E12" i="7"/>
  <c r="F39" i="11"/>
  <c r="F32" i="11"/>
  <c r="G32" i="11"/>
  <c r="G19" i="14"/>
  <c r="E14" i="11"/>
  <c r="E13" i="11" s="1"/>
  <c r="C23" i="11"/>
  <c r="C48" i="11" s="1"/>
  <c r="E10" i="11"/>
  <c r="E8" i="11" s="1"/>
  <c r="F10" i="11"/>
  <c r="H19" i="2"/>
  <c r="H20" i="2" s="1"/>
  <c r="H22" i="2"/>
  <c r="J22" i="2" s="1"/>
  <c r="H21" i="2"/>
  <c r="G8" i="11"/>
  <c r="G23" i="11" s="1"/>
  <c r="G48" i="11" s="1"/>
  <c r="F9" i="11"/>
  <c r="G30" i="4"/>
  <c r="H21" i="14" l="1"/>
  <c r="H23" i="14"/>
  <c r="H22" i="14"/>
  <c r="H20" i="14"/>
  <c r="H24" i="14"/>
  <c r="E23" i="11"/>
  <c r="E48" i="11" s="1"/>
  <c r="G49" i="11" s="1"/>
  <c r="H26" i="5"/>
  <c r="H27" i="5"/>
  <c r="H29" i="5"/>
  <c r="H30" i="5"/>
  <c r="H28" i="5"/>
  <c r="H25" i="5" s="1"/>
  <c r="F8" i="11"/>
  <c r="F23" i="11" s="1"/>
  <c r="F48" i="11" s="1"/>
  <c r="H17" i="2"/>
  <c r="G32" i="4"/>
  <c r="G31" i="4"/>
  <c r="G27" i="4" s="1"/>
  <c r="G29" i="4"/>
  <c r="G28" i="4"/>
  <c r="H19" i="14" l="1"/>
  <c r="G24" i="11"/>
  <c r="F49" i="11"/>
  <c r="F24" i="11"/>
</calcChain>
</file>

<file path=xl/sharedStrings.xml><?xml version="1.0" encoding="utf-8"?>
<sst xmlns="http://schemas.openxmlformats.org/spreadsheetml/2006/main" count="431" uniqueCount="211">
  <si>
    <t>Niveau</t>
  </si>
  <si>
    <t>Intitulé de la formation</t>
  </si>
  <si>
    <t>Dates</t>
  </si>
  <si>
    <t>Lieu de la formation</t>
  </si>
  <si>
    <t>Nombre de participants</t>
  </si>
  <si>
    <t>Nombre de groupe(s)</t>
  </si>
  <si>
    <t>Coût total</t>
  </si>
  <si>
    <t>Coût total (en euros)</t>
  </si>
  <si>
    <t>A2</t>
  </si>
  <si>
    <t>B1</t>
  </si>
  <si>
    <t>B2</t>
  </si>
  <si>
    <t>C1</t>
  </si>
  <si>
    <t>C2</t>
  </si>
  <si>
    <t xml:space="preserve">Français de la diplomatie </t>
  </si>
  <si>
    <t>Coût d'une UE de formation (en euros)</t>
  </si>
  <si>
    <t>N.B. Durée d'une UE (en minutes) :</t>
  </si>
  <si>
    <t>Ministère des Affaires étrangères</t>
  </si>
  <si>
    <t>Intitulé du module de formation</t>
  </si>
  <si>
    <t>Nombre d'UE contenues dans le module de formation</t>
  </si>
  <si>
    <t>Total</t>
  </si>
  <si>
    <t>Montant (euros)</t>
  </si>
  <si>
    <t>% du budget total</t>
  </si>
  <si>
    <t>Budget total (prévisionnel)</t>
  </si>
  <si>
    <t>Contribution personnelle des bénéficiaires</t>
  </si>
  <si>
    <t>Co-financement OIF sollicité</t>
  </si>
  <si>
    <t xml:space="preserve">Autres </t>
  </si>
  <si>
    <t>Nom</t>
  </si>
  <si>
    <t>Prénom</t>
  </si>
  <si>
    <t>Fonction</t>
  </si>
  <si>
    <t>Bénéficiaire n°1</t>
  </si>
  <si>
    <t>Bénéficiaire n°2</t>
  </si>
  <si>
    <t>Bénéficiaire n°3</t>
  </si>
  <si>
    <t>Bénéficiaire n°4</t>
  </si>
  <si>
    <t>Niveau de la formation</t>
  </si>
  <si>
    <t>Bénéficiaires</t>
  </si>
  <si>
    <t>Lieu</t>
  </si>
  <si>
    <t xml:space="preserve">Coût d'une UE </t>
  </si>
  <si>
    <t xml:space="preserve">Coût total </t>
  </si>
  <si>
    <t>X</t>
  </si>
  <si>
    <t>Y</t>
  </si>
  <si>
    <t>Directeur Moyen-Orient, Afrique</t>
  </si>
  <si>
    <t>A- Coordonnées</t>
  </si>
  <si>
    <t>Nombre de candidats (par niveau)</t>
  </si>
  <si>
    <t>FICHE « TESTS ET CERTIFICATIONS »</t>
  </si>
  <si>
    <t>Coût à l'unité</t>
  </si>
  <si>
    <t>Formations techniques et professionnelles</t>
  </si>
  <si>
    <t>Français de la diplomatie et des relations internationales</t>
  </si>
  <si>
    <t>Budget prévisionnel</t>
  </si>
  <si>
    <t>Libellé</t>
  </si>
  <si>
    <t>Public
Nombre de participants</t>
  </si>
  <si>
    <t>Nombre d'UE prévisionnel</t>
  </si>
  <si>
    <t>Budget en euros</t>
  </si>
  <si>
    <t>Financements</t>
  </si>
  <si>
    <t>Pays</t>
  </si>
  <si>
    <t>OIF</t>
  </si>
  <si>
    <t>I.</t>
  </si>
  <si>
    <t>Formations linguistiques</t>
  </si>
  <si>
    <t>I.A</t>
  </si>
  <si>
    <t>I.A.1</t>
  </si>
  <si>
    <t>Formations collectives</t>
  </si>
  <si>
    <t>I.A.2</t>
  </si>
  <si>
    <t>Formations individuelles</t>
  </si>
  <si>
    <t>%</t>
  </si>
  <si>
    <t>II.</t>
  </si>
  <si>
    <t>IV.</t>
  </si>
  <si>
    <t>IV. Autres(s) actions (précisez)</t>
  </si>
  <si>
    <t>Total général</t>
  </si>
  <si>
    <t>Certification DFP RI/Juridique</t>
  </si>
  <si>
    <t>Bénéficiaire n°5</t>
  </si>
  <si>
    <t>Exemple :Bénéficiaire n°0</t>
  </si>
  <si>
    <t>I.B</t>
  </si>
  <si>
    <t>Séjours en immersion</t>
  </si>
  <si>
    <t>I.C</t>
  </si>
  <si>
    <t>Module en intercompréhension</t>
  </si>
  <si>
    <t>Sous-Total - Formations linguistiques</t>
  </si>
  <si>
    <t xml:space="preserve">DFP RI </t>
  </si>
  <si>
    <t>DFP-RI niveau B1</t>
  </si>
  <si>
    <t>DFP-RI niveau B2</t>
  </si>
  <si>
    <t>DFP-RI niveau C1</t>
  </si>
  <si>
    <t>DFP Juridique B2</t>
  </si>
  <si>
    <t>I.D.1</t>
  </si>
  <si>
    <t>I.D.2</t>
  </si>
  <si>
    <t>I.D.3</t>
  </si>
  <si>
    <t>I.D.4</t>
  </si>
  <si>
    <t>Sous-Total - Autres</t>
  </si>
  <si>
    <t>Est inscrit dans une formation en français en 2019</t>
  </si>
  <si>
    <t>A suivi une formation en français en 2018</t>
  </si>
  <si>
    <t>Oui</t>
  </si>
  <si>
    <t>Non</t>
  </si>
  <si>
    <t>Formations mixtes</t>
  </si>
  <si>
    <t>Sous-Total Formations techniques et professionnelles</t>
  </si>
  <si>
    <t>Sous-Total - Formations mixtes</t>
  </si>
  <si>
    <t xml:space="preserve">Rappel : Les cours individuels sont destinés aux hauts fonctionnaires en charge des dossiers internationaux </t>
  </si>
  <si>
    <t xml:space="preserve">Total </t>
  </si>
  <si>
    <t xml:space="preserve">DFP Juridique </t>
  </si>
  <si>
    <t>C- Demande de financement OIF</t>
  </si>
  <si>
    <t>Niveau de français (à justifier)</t>
  </si>
  <si>
    <t>Millefeuille-Provence (France) ou CERAN Spa (Belgique)</t>
  </si>
  <si>
    <t xml:space="preserve">Frais de séjour et de formation du dimanche au vendredi </t>
  </si>
  <si>
    <t>Nom du partenaire</t>
  </si>
  <si>
    <t xml:space="preserve">Autres partenaires </t>
  </si>
  <si>
    <t>Séjour en immersion</t>
  </si>
  <si>
    <t>CERAN Spa (Belgique)</t>
  </si>
  <si>
    <t>Exemple : A2</t>
  </si>
  <si>
    <t>Autres (Préciser)</t>
  </si>
  <si>
    <t>Téléphone</t>
  </si>
  <si>
    <t>PAYS / Etablissement :</t>
  </si>
  <si>
    <t>Cours dans la capitale nationale</t>
  </si>
  <si>
    <t>Séjours en immersion à Millefeuille Provence (France) ou CERAN Spa (Belgique)</t>
  </si>
  <si>
    <t>I.A.3</t>
  </si>
  <si>
    <t>Tests et certifications (DFP-RI ou DFP Juridique)</t>
  </si>
  <si>
    <t>…</t>
  </si>
  <si>
    <t>Candidat de réserve n°1</t>
  </si>
  <si>
    <t>Candidat de réserve n°2</t>
  </si>
  <si>
    <t xml:space="preserve">Candidat de réserve n°3 </t>
  </si>
  <si>
    <t>Intitulé 1:</t>
  </si>
  <si>
    <t>Intitulé 2:</t>
  </si>
  <si>
    <t>Intitulé 3:</t>
  </si>
  <si>
    <t xml:space="preserve">Millefeuille-Provence (France) </t>
  </si>
  <si>
    <t>Logo de l'Organisation partenaire</t>
  </si>
  <si>
    <t>Co-financement de l'Organisation (prévisionnel)</t>
  </si>
  <si>
    <t>Contribution de l'Organisation</t>
  </si>
  <si>
    <t>Co-financement de l'Organisation</t>
  </si>
  <si>
    <t>Département /
service</t>
  </si>
  <si>
    <t>Exemple : Bénéficiaire n°0</t>
  </si>
  <si>
    <t>Direction des partenariats</t>
  </si>
  <si>
    <t>Organisation (lieu de travail)</t>
  </si>
  <si>
    <t xml:space="preserve">N.B. Durée d'une UE (en minutes) : </t>
  </si>
  <si>
    <t>RAPPEL : Les candidats bénéficiaires justifient de l'emploi du français dans l'exercice de leurs fonctions et suivent en parallèle un parcours de formation au/en français
Le nombre de bénéficiaires est limité à 5 par an.</t>
  </si>
  <si>
    <t>Département / 
service</t>
  </si>
  <si>
    <t>Constribution de l'Organisation</t>
  </si>
  <si>
    <t>Commission de l'Union africaine (lieu de travail)</t>
  </si>
  <si>
    <t xml:space="preserve">Adresse postale d’envoi des courriers et du protocole </t>
  </si>
  <si>
    <t>Courriel (email)</t>
  </si>
  <si>
    <t>Co-financement de votre Organisation (prévisionnel)</t>
  </si>
  <si>
    <t>Contribution de votre Organisation</t>
  </si>
  <si>
    <t>RAPPEL : Seules les certifications professionnelles DFP RI bénéficient de l'appui de l'OIF</t>
  </si>
  <si>
    <t>FICHE « FORMATION TECHNIQUE ET PROFESSIONNELLE »</t>
  </si>
  <si>
    <t xml:space="preserve">Dates de formation envisagées (début et fin) </t>
  </si>
  <si>
    <t>Nombre d'heures de formation</t>
  </si>
  <si>
    <t>Prévoyez vous un accompagnement linguistique ? Si oui, décrivez son format et préciser l'expert/prestataire impliqué</t>
  </si>
  <si>
    <t>Budget  prévisionnel ( en euros)</t>
  </si>
  <si>
    <t>Unité</t>
  </si>
  <si>
    <t>Coût unitaire</t>
  </si>
  <si>
    <t>coût total</t>
  </si>
  <si>
    <t>Part du budget total</t>
  </si>
  <si>
    <t>Frais d'expertise et de formation</t>
  </si>
  <si>
    <t>Frais d'expertise et de formation (unité = par jour )</t>
  </si>
  <si>
    <t>Sous-Total -Expertise et formation</t>
  </si>
  <si>
    <t>Frais de déplacement international des formateurs</t>
  </si>
  <si>
    <t>II.1</t>
  </si>
  <si>
    <t>Déplacements internationaux formateurs (transport A/R)</t>
  </si>
  <si>
    <t>II.2</t>
  </si>
  <si>
    <t>Hébergement des experts (par nuitée)</t>
  </si>
  <si>
    <t>Sous-Total - Déplacements des formateurs</t>
  </si>
  <si>
    <t>III.</t>
  </si>
  <si>
    <t>Organisation de la formation</t>
  </si>
  <si>
    <t>III.1</t>
  </si>
  <si>
    <t>Salle (par jour)</t>
  </si>
  <si>
    <t>III.2</t>
  </si>
  <si>
    <t>Communication</t>
  </si>
  <si>
    <t>III.3</t>
  </si>
  <si>
    <t>Pauses cafés (par unité)</t>
  </si>
  <si>
    <t>III.4</t>
  </si>
  <si>
    <t>Déjeuners des participants et experts</t>
  </si>
  <si>
    <t>Sous-Total - Organisation formation</t>
  </si>
  <si>
    <t>Autres(s) actions (précisez)</t>
  </si>
  <si>
    <t>IV.1</t>
  </si>
  <si>
    <t>IV.2</t>
  </si>
  <si>
    <t>IV.3</t>
  </si>
  <si>
    <t>Co-financement national (prévisionnel)</t>
  </si>
  <si>
    <t>Nombre de bénéficiaires</t>
  </si>
  <si>
    <t>Quel est le public cible? Déclinez les profils types (service de rattachement, fonctions, niveau de langue, etc.)</t>
  </si>
  <si>
    <t>Attendez vous un accompagnement de l'OIF (notamment pour l'identification et le choix des intervenants). Si oui, précisez votre demande.</t>
  </si>
  <si>
    <t>NB : Une fiche par formation
Merci de joindre un programme prévisionnel de formation détaillé</t>
  </si>
  <si>
    <t>Nom du coordinateur désigné au sein de l'Organisation partenaire</t>
  </si>
  <si>
    <t>Fonction du coordinateur</t>
  </si>
  <si>
    <t>Nom, fonction et coordonnées de l’interlocuteur financier</t>
  </si>
  <si>
    <t>FICHE « COURS DE FRANÇAIS COLLECTIFS »</t>
  </si>
  <si>
    <t>FICHE « COURS DE FRANÇAIS INDIVIDUELS »</t>
  </si>
  <si>
    <t>FICHE « SEJOURS EN IMMERSION »</t>
  </si>
  <si>
    <t>Thème et descriptif de la formation</t>
  </si>
  <si>
    <t>Format envisagé (présentiel, distanciel, mixte)</t>
  </si>
  <si>
    <t>1er mars - 30 juin 2023</t>
  </si>
  <si>
    <t>12 mars - 19 mars 2023</t>
  </si>
  <si>
    <t>Prestataire / experts identifié.s le cas échéant</t>
  </si>
  <si>
    <t>FICHE « DEVELOPPEMENT D'OUTILS »</t>
  </si>
  <si>
    <t>NB : Une fiche par activité/outil</t>
  </si>
  <si>
    <t>Intitulé et descriptif de l'activité</t>
  </si>
  <si>
    <t>Dates et durée envisagées</t>
  </si>
  <si>
    <t>Type(s) d'outils que vous souhaitez développer</t>
  </si>
  <si>
    <t>Quels seront les bénéficiaires ? Déclinez les profils types (service de rattachement, fonctions, niveau de langue, etc.)</t>
  </si>
  <si>
    <t>Détaillez l'utilité de l'outil pour votre service / pour votre Organisation</t>
  </si>
  <si>
    <t>Quel accompagnement attendez-vous de la part de l'OIF (identification d'experts, mise en réseau, soutien financier, etc.) ? Quelle est la valeur ajoutée de l'OIF pour cette activité ?</t>
  </si>
  <si>
    <t>Prestataires / experts / partenaires identifiés le cas échéant</t>
  </si>
  <si>
    <t>Bailleurs de fonds, le cas échéant</t>
  </si>
  <si>
    <t>Budget  prévisionnel (en euros)</t>
  </si>
  <si>
    <t>Poste de dépenses</t>
  </si>
  <si>
    <t>Contribution OIF</t>
  </si>
  <si>
    <t>Autres contributions</t>
  </si>
  <si>
    <t xml:space="preserve">Frais d'expertise </t>
  </si>
  <si>
    <t>Frais d'expertise (préciser l'unité : par jour, par heure, etc. )</t>
  </si>
  <si>
    <t>Sous-Total -Expertise</t>
  </si>
  <si>
    <t xml:space="preserve">Frais de déplacements </t>
  </si>
  <si>
    <t xml:space="preserve">Déplacements </t>
  </si>
  <si>
    <t>% du sous-total</t>
  </si>
  <si>
    <t>FICHE « AUTRES ACTIVITES »</t>
  </si>
  <si>
    <t>NB : Une fiche par activité</t>
  </si>
  <si>
    <t>Détaillez l'utilité de l'activité pour votre service / pour votre Organisation</t>
  </si>
  <si>
    <t>FICHE « PROJET GLOBAL »</t>
  </si>
  <si>
    <t>15 Juin-15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</si>
</sst>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164" formatCode="_-* #,##0.00\ _€_-;\-* #,##0.00\ _€_-;_-* &quot;-&quot;??\ _€_-;_-@_-"/>
    <numFmt numFmtId="165" formatCode="#,##0.00\ [$€-1]"/>
    <numFmt numFmtId="166" formatCode="#,##0\ [$€-1];[Red]\-#,##0\ [$€-1]"/>
    <numFmt numFmtId="167" formatCode="#,##0_ ;[Red]\-#,##0\ "/>
    <numFmt numFmtId="168" formatCode="#,##0\ &quot;€&quot;"/>
    <numFmt numFmtId="169" formatCode="#,##0.00\ &quot;€&quot;"/>
    <numFmt numFmtId="170" formatCode="#,##0.00\ [$€-1];[Red]\-#,##0.00\ [$€-1]"/>
    <numFmt numFmtId="171" formatCode="0.0%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hadow/>
      <sz val="28"/>
      <color rgb="FFFFFFFF"/>
      <name val="Calibri"/>
      <family val="2"/>
      <scheme val="minor"/>
    </font>
    <font>
      <b/>
      <shadow/>
      <sz val="18"/>
      <color rgb="FFFFFFFF"/>
      <name val="Calibri"/>
      <family val="2"/>
      <scheme val="minor"/>
    </font>
    <font>
      <b/>
      <shadow/>
      <sz val="10"/>
      <color theme="1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28"/>
      <color rgb="FFFFFFFF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rgb="FFFFFFFF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etica"/>
    </font>
    <font>
      <b/>
      <sz val="12"/>
      <name val="Helvetica"/>
    </font>
    <font>
      <b/>
      <i/>
      <sz val="10"/>
      <color rgb="FFFF0000"/>
      <name val="Helvetica"/>
    </font>
    <font>
      <sz val="10"/>
      <color theme="1"/>
      <name val="Helvetica"/>
    </font>
    <font>
      <b/>
      <sz val="10"/>
      <color theme="1"/>
      <name val="Helvetica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Helvetica"/>
    </font>
    <font>
      <i/>
      <sz val="10"/>
      <color theme="1"/>
      <name val="Helvetica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darkDown"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0" borderId="0"/>
  </cellStyleXfs>
  <cellXfs count="631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2" borderId="14" xfId="0" applyFont="1" applyFill="1" applyBorder="1" applyAlignment="1">
      <alignment horizontal="center" vertical="justify" textRotation="90" wrapText="1"/>
    </xf>
    <xf numFmtId="0" fontId="3" fillId="2" borderId="19" xfId="0" applyFont="1" applyFill="1" applyBorder="1" applyAlignment="1">
      <alignment horizontal="center" vertical="justify" textRotation="90" wrapText="1"/>
    </xf>
    <xf numFmtId="0" fontId="1" fillId="2" borderId="6" xfId="0" applyFont="1" applyFill="1" applyBorder="1" applyAlignment="1">
      <alignment horizontal="justify" vertical="justify" wrapText="1"/>
    </xf>
    <xf numFmtId="0" fontId="0" fillId="2" borderId="6" xfId="0" applyFill="1" applyBorder="1" applyAlignment="1">
      <alignment vertical="justify" wrapText="1"/>
    </xf>
    <xf numFmtId="0" fontId="0" fillId="0" borderId="0" xfId="0" applyAlignment="1">
      <alignment vertical="justify" wrapText="1"/>
    </xf>
    <xf numFmtId="0" fontId="4" fillId="0" borderId="0" xfId="0" applyFont="1" applyAlignment="1">
      <alignment vertical="justify" wrapText="1"/>
    </xf>
    <xf numFmtId="0" fontId="3" fillId="3" borderId="4" xfId="0" applyFont="1" applyFill="1" applyBorder="1" applyAlignment="1">
      <alignment horizontal="left" vertical="justify" wrapText="1"/>
    </xf>
    <xf numFmtId="0" fontId="4" fillId="2" borderId="10" xfId="0" applyFont="1" applyFill="1" applyBorder="1" applyAlignment="1">
      <alignment vertical="justify" wrapText="1"/>
    </xf>
    <xf numFmtId="165" fontId="6" fillId="0" borderId="22" xfId="0" applyNumberFormat="1" applyFont="1" applyBorder="1" applyAlignment="1">
      <alignment horizontal="center" vertical="justify" wrapText="1"/>
    </xf>
    <xf numFmtId="10" fontId="3" fillId="0" borderId="20" xfId="0" applyNumberFormat="1" applyFont="1" applyBorder="1" applyAlignment="1">
      <alignment horizontal="center" vertical="justify" wrapText="1"/>
    </xf>
    <xf numFmtId="165" fontId="34" fillId="0" borderId="17" xfId="0" applyNumberFormat="1" applyFont="1" applyBorder="1" applyAlignment="1">
      <alignment horizontal="center" vertical="justify" wrapText="1"/>
    </xf>
    <xf numFmtId="10" fontId="4" fillId="0" borderId="15" xfId="0" applyNumberFormat="1" applyFont="1" applyBorder="1" applyAlignment="1">
      <alignment horizontal="center" vertical="justify" wrapText="1"/>
    </xf>
    <xf numFmtId="165" fontId="34" fillId="0" borderId="22" xfId="0" applyNumberFormat="1" applyFont="1" applyBorder="1" applyAlignment="1">
      <alignment horizontal="center" vertical="justify" wrapText="1"/>
    </xf>
    <xf numFmtId="10" fontId="4" fillId="0" borderId="20" xfId="0" applyNumberFormat="1" applyFont="1" applyBorder="1" applyAlignment="1">
      <alignment horizontal="center" vertical="justify" wrapText="1"/>
    </xf>
    <xf numFmtId="0" fontId="3" fillId="2" borderId="24" xfId="0" applyFont="1" applyFill="1" applyBorder="1" applyAlignment="1">
      <alignment horizontal="center" vertical="justify" textRotation="90" wrapText="1"/>
    </xf>
    <xf numFmtId="165" fontId="33" fillId="0" borderId="27" xfId="0" applyNumberFormat="1" applyFont="1" applyBorder="1" applyAlignment="1">
      <alignment horizontal="center" vertical="justify" wrapText="1"/>
    </xf>
    <xf numFmtId="10" fontId="23" fillId="0" borderId="28" xfId="0" applyNumberFormat="1" applyFont="1" applyBorder="1" applyAlignment="1">
      <alignment horizontal="center" vertical="justify" wrapText="1"/>
    </xf>
    <xf numFmtId="0" fontId="4" fillId="2" borderId="29" xfId="0" applyFont="1" applyFill="1" applyBorder="1" applyAlignment="1">
      <alignment vertical="justify" wrapText="1"/>
    </xf>
    <xf numFmtId="165" fontId="33" fillId="0" borderId="30" xfId="0" applyNumberFormat="1" applyFont="1" applyBorder="1" applyAlignment="1">
      <alignment horizontal="center" vertical="justify" wrapText="1"/>
    </xf>
    <xf numFmtId="0" fontId="3" fillId="3" borderId="31" xfId="0" applyFont="1" applyFill="1" applyBorder="1" applyAlignment="1">
      <alignment horizontal="left" vertical="justify" wrapText="1"/>
    </xf>
    <xf numFmtId="0" fontId="4" fillId="2" borderId="10" xfId="0" applyFont="1" applyFill="1" applyBorder="1" applyAlignment="1">
      <alignment horizontal="center" vertical="justify" wrapText="1"/>
    </xf>
    <xf numFmtId="10" fontId="23" fillId="0" borderId="13" xfId="0" applyNumberFormat="1" applyFont="1" applyBorder="1" applyAlignment="1">
      <alignment horizontal="center" vertical="justify" wrapText="1"/>
    </xf>
    <xf numFmtId="0" fontId="5" fillId="5" borderId="1" xfId="0" applyFont="1" applyFill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justify" wrapText="1"/>
    </xf>
    <xf numFmtId="0" fontId="4" fillId="0" borderId="46" xfId="0" applyFont="1" applyBorder="1" applyAlignment="1">
      <alignment vertical="justify" wrapText="1"/>
    </xf>
    <xf numFmtId="0" fontId="3" fillId="4" borderId="4" xfId="0" applyFont="1" applyFill="1" applyBorder="1" applyAlignment="1">
      <alignment horizontal="center" vertical="justify" wrapText="1"/>
    </xf>
    <xf numFmtId="0" fontId="3" fillId="4" borderId="6" xfId="0" applyFont="1" applyFill="1" applyBorder="1" applyAlignment="1">
      <alignment vertical="justify" wrapText="1"/>
    </xf>
    <xf numFmtId="0" fontId="3" fillId="4" borderId="7" xfId="0" applyFont="1" applyFill="1" applyBorder="1" applyAlignment="1">
      <alignment vertical="justify" wrapText="1"/>
    </xf>
    <xf numFmtId="0" fontId="3" fillId="6" borderId="10" xfId="0" applyFont="1" applyFill="1" applyBorder="1" applyAlignment="1">
      <alignment horizontal="center" vertical="justify" wrapText="1"/>
    </xf>
    <xf numFmtId="0" fontId="3" fillId="6" borderId="34" xfId="0" applyFont="1" applyFill="1" applyBorder="1" applyAlignment="1">
      <alignment horizontal="center" vertical="justify" wrapText="1"/>
    </xf>
    <xf numFmtId="10" fontId="6" fillId="0" borderId="34" xfId="0" applyNumberFormat="1" applyFont="1" applyBorder="1" applyAlignment="1">
      <alignment horizontal="center" vertical="justify" wrapText="1"/>
    </xf>
    <xf numFmtId="10" fontId="4" fillId="0" borderId="16" xfId="0" applyNumberFormat="1" applyFont="1" applyBorder="1" applyAlignment="1">
      <alignment horizontal="center" vertical="justify" wrapText="1"/>
    </xf>
    <xf numFmtId="165" fontId="4" fillId="0" borderId="22" xfId="0" applyNumberFormat="1" applyFont="1" applyBorder="1" applyAlignment="1">
      <alignment horizontal="center" vertical="justify" wrapText="1"/>
    </xf>
    <xf numFmtId="10" fontId="4" fillId="0" borderId="21" xfId="0" applyNumberFormat="1" applyFont="1" applyBorder="1" applyAlignment="1">
      <alignment horizontal="center" vertical="justify" wrapText="1"/>
    </xf>
    <xf numFmtId="0" fontId="3" fillId="6" borderId="38" xfId="0" applyFont="1" applyFill="1" applyBorder="1" applyAlignment="1">
      <alignment horizontal="center" vertical="justify" wrapText="1"/>
    </xf>
    <xf numFmtId="0" fontId="3" fillId="6" borderId="35" xfId="0" applyFont="1" applyFill="1" applyBorder="1" applyAlignment="1">
      <alignment horizontal="center" vertical="justify" wrapText="1"/>
    </xf>
    <xf numFmtId="165" fontId="3" fillId="0" borderId="27" xfId="0" applyNumberFormat="1" applyFont="1" applyBorder="1" applyAlignment="1">
      <alignment horizontal="center" vertical="justify" wrapText="1"/>
    </xf>
    <xf numFmtId="10" fontId="3" fillId="0" borderId="35" xfId="0" applyNumberFormat="1" applyFont="1" applyBorder="1" applyAlignment="1">
      <alignment horizontal="center" vertical="justify" wrapText="1"/>
    </xf>
    <xf numFmtId="165" fontId="3" fillId="0" borderId="30" xfId="0" applyNumberFormat="1" applyFont="1" applyBorder="1" applyAlignment="1">
      <alignment horizontal="center" vertical="justify" wrapText="1"/>
    </xf>
    <xf numFmtId="0" fontId="32" fillId="0" borderId="0" xfId="0" applyFont="1" applyAlignment="1">
      <alignment vertical="justify" wrapText="1"/>
    </xf>
    <xf numFmtId="0" fontId="7" fillId="7" borderId="10" xfId="0" applyFont="1" applyFill="1" applyBorder="1" applyAlignment="1">
      <alignment horizontal="center" vertical="justify" wrapText="1"/>
    </xf>
    <xf numFmtId="0" fontId="35" fillId="5" borderId="17" xfId="0" applyFont="1" applyFill="1" applyBorder="1" applyAlignment="1">
      <alignment horizontal="center" vertical="justify" wrapText="1"/>
    </xf>
    <xf numFmtId="0" fontId="5" fillId="5" borderId="42" xfId="0" applyFont="1" applyFill="1" applyBorder="1" applyAlignment="1">
      <alignment horizontal="center" vertical="justify" wrapText="1"/>
    </xf>
    <xf numFmtId="0" fontId="5" fillId="5" borderId="54" xfId="0" applyFont="1" applyFill="1" applyBorder="1" applyAlignment="1">
      <alignment horizontal="center" vertical="justify" wrapText="1"/>
    </xf>
    <xf numFmtId="6" fontId="5" fillId="5" borderId="43" xfId="0" applyNumberFormat="1" applyFont="1" applyFill="1" applyBorder="1" applyAlignment="1">
      <alignment horizontal="center" vertical="justify" wrapText="1"/>
    </xf>
    <xf numFmtId="0" fontId="5" fillId="4" borderId="22" xfId="0" applyFont="1" applyFill="1" applyBorder="1" applyAlignment="1">
      <alignment horizontal="center" vertical="justify" wrapText="1"/>
    </xf>
    <xf numFmtId="0" fontId="4" fillId="0" borderId="39" xfId="0" applyFont="1" applyBorder="1" applyAlignment="1">
      <alignment horizontal="center" vertical="justify" wrapText="1"/>
    </xf>
    <xf numFmtId="166" fontId="4" fillId="0" borderId="44" xfId="0" applyNumberFormat="1" applyFont="1" applyBorder="1" applyAlignment="1">
      <alignment horizontal="center" vertical="justify" wrapText="1"/>
    </xf>
    <xf numFmtId="0" fontId="4" fillId="0" borderId="46" xfId="0" applyFont="1" applyBorder="1" applyAlignment="1">
      <alignment horizontal="center" vertical="justify" wrapText="1"/>
    </xf>
    <xf numFmtId="0" fontId="4" fillId="0" borderId="55" xfId="0" applyFont="1" applyBorder="1" applyAlignment="1">
      <alignment horizontal="center" vertical="justify" wrapText="1"/>
    </xf>
    <xf numFmtId="166" fontId="4" fillId="0" borderId="47" xfId="0" applyNumberFormat="1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  <xf numFmtId="0" fontId="4" fillId="0" borderId="42" xfId="0" applyFont="1" applyBorder="1" applyAlignment="1">
      <alignment horizontal="center" vertical="justify" wrapText="1"/>
    </xf>
    <xf numFmtId="0" fontId="4" fillId="0" borderId="54" xfId="0" applyFont="1" applyBorder="1" applyAlignment="1">
      <alignment horizontal="center" vertical="justify" wrapText="1"/>
    </xf>
    <xf numFmtId="0" fontId="4" fillId="4" borderId="19" xfId="0" applyFont="1" applyFill="1" applyBorder="1" applyAlignment="1">
      <alignment horizontal="center" vertical="justify" wrapText="1"/>
    </xf>
    <xf numFmtId="0" fontId="4" fillId="4" borderId="45" xfId="0" applyFont="1" applyFill="1" applyBorder="1" applyAlignment="1">
      <alignment horizontal="center" vertical="justify" wrapText="1"/>
    </xf>
    <xf numFmtId="0" fontId="4" fillId="0" borderId="55" xfId="0" applyFont="1" applyBorder="1" applyAlignment="1">
      <alignment vertical="justify" wrapText="1"/>
    </xf>
    <xf numFmtId="0" fontId="8" fillId="7" borderId="33" xfId="0" applyFont="1" applyFill="1" applyBorder="1" applyAlignment="1">
      <alignment horizontal="center" vertical="justify" wrapText="1"/>
    </xf>
    <xf numFmtId="0" fontId="4" fillId="4" borderId="24" xfId="0" applyFont="1" applyFill="1" applyBorder="1" applyAlignment="1">
      <alignment horizontal="center" vertical="justify" wrapText="1"/>
    </xf>
    <xf numFmtId="0" fontId="4" fillId="5" borderId="57" xfId="0" applyFont="1" applyFill="1" applyBorder="1" applyAlignment="1">
      <alignment vertical="justify" wrapText="1"/>
    </xf>
    <xf numFmtId="0" fontId="4" fillId="0" borderId="60" xfId="0" applyFont="1" applyBorder="1" applyAlignment="1">
      <alignment vertical="justify" wrapText="1"/>
    </xf>
    <xf numFmtId="0" fontId="4" fillId="5" borderId="60" xfId="0" applyFont="1" applyFill="1" applyBorder="1" applyAlignment="1">
      <alignment vertical="justify" wrapText="1"/>
    </xf>
    <xf numFmtId="0" fontId="4" fillId="0" borderId="61" xfId="0" applyFont="1" applyBorder="1" applyAlignment="1">
      <alignment vertical="justify" wrapText="1"/>
    </xf>
    <xf numFmtId="0" fontId="7" fillId="7" borderId="34" xfId="0" applyFont="1" applyFill="1" applyBorder="1" applyAlignment="1">
      <alignment horizontal="center" vertical="justify" wrapText="1"/>
    </xf>
    <xf numFmtId="165" fontId="6" fillId="0" borderId="12" xfId="0" applyNumberFormat="1" applyFont="1" applyBorder="1" applyAlignment="1">
      <alignment horizontal="center" vertical="justify" wrapText="1"/>
    </xf>
    <xf numFmtId="10" fontId="34" fillId="0" borderId="16" xfId="0" applyNumberFormat="1" applyFont="1" applyBorder="1" applyAlignment="1">
      <alignment horizontal="center" vertical="justify" wrapText="1"/>
    </xf>
    <xf numFmtId="10" fontId="34" fillId="0" borderId="21" xfId="0" applyNumberFormat="1" applyFont="1" applyBorder="1" applyAlignment="1">
      <alignment horizontal="center" vertical="justify" wrapText="1"/>
    </xf>
    <xf numFmtId="165" fontId="6" fillId="0" borderId="27" xfId="0" applyNumberFormat="1" applyFont="1" applyBorder="1" applyAlignment="1">
      <alignment horizontal="center" vertical="justify" wrapText="1"/>
    </xf>
    <xf numFmtId="10" fontId="6" fillId="0" borderId="35" xfId="0" applyNumberFormat="1" applyFont="1" applyBorder="1" applyAlignment="1">
      <alignment horizontal="center" vertical="justify" wrapText="1"/>
    </xf>
    <xf numFmtId="165" fontId="6" fillId="0" borderId="30" xfId="0" applyNumberFormat="1" applyFont="1" applyBorder="1" applyAlignment="1">
      <alignment horizontal="center" vertical="justify" wrapText="1"/>
    </xf>
    <xf numFmtId="0" fontId="4" fillId="0" borderId="0" xfId="0" applyFont="1" applyAlignment="1">
      <alignment horizontal="left" vertical="justify" wrapText="1"/>
    </xf>
    <xf numFmtId="0" fontId="4" fillId="4" borderId="0" xfId="0" applyFont="1" applyFill="1" applyAlignment="1">
      <alignment vertical="justify" wrapText="1"/>
    </xf>
    <xf numFmtId="0" fontId="3" fillId="9" borderId="14" xfId="0" applyFont="1" applyFill="1" applyBorder="1" applyAlignment="1">
      <alignment horizontal="center" vertical="justify" wrapText="1"/>
    </xf>
    <xf numFmtId="0" fontId="3" fillId="9" borderId="42" xfId="0" applyFont="1" applyFill="1" applyBorder="1" applyAlignment="1">
      <alignment horizontal="center" vertical="justify" wrapText="1"/>
    </xf>
    <xf numFmtId="0" fontId="3" fillId="9" borderId="43" xfId="0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5" fillId="4" borderId="19" xfId="0" applyFont="1" applyFill="1" applyBorder="1" applyAlignment="1">
      <alignment vertical="justify" wrapText="1"/>
    </xf>
    <xf numFmtId="0" fontId="5" fillId="4" borderId="1" xfId="0" applyFont="1" applyFill="1" applyBorder="1" applyAlignment="1">
      <alignment vertical="justify" wrapText="1"/>
    </xf>
    <xf numFmtId="0" fontId="4" fillId="4" borderId="1" xfId="0" applyFont="1" applyFill="1" applyBorder="1" applyAlignment="1">
      <alignment horizontal="center" vertical="justify" wrapText="1"/>
    </xf>
    <xf numFmtId="2" fontId="4" fillId="4" borderId="1" xfId="0" applyNumberFormat="1" applyFont="1" applyFill="1" applyBorder="1" applyAlignment="1">
      <alignment horizontal="center" vertical="justify" wrapText="1"/>
    </xf>
    <xf numFmtId="168" fontId="4" fillId="4" borderId="44" xfId="0" applyNumberFormat="1" applyFont="1" applyFill="1" applyBorder="1" applyAlignment="1">
      <alignment horizontal="center" vertical="justify" wrapText="1"/>
    </xf>
    <xf numFmtId="0" fontId="4" fillId="0" borderId="45" xfId="0" applyFont="1" applyBorder="1" applyAlignment="1">
      <alignment vertical="justify" wrapText="1"/>
    </xf>
    <xf numFmtId="0" fontId="4" fillId="0" borderId="0" xfId="0" applyFont="1" applyAlignment="1">
      <alignment horizontal="center" vertical="justify" wrapText="1"/>
    </xf>
    <xf numFmtId="0" fontId="3" fillId="9" borderId="10" xfId="0" applyFont="1" applyFill="1" applyBorder="1" applyAlignment="1">
      <alignment horizontal="center" vertical="justify" wrapText="1"/>
    </xf>
    <xf numFmtId="0" fontId="3" fillId="9" borderId="34" xfId="0" applyFont="1" applyFill="1" applyBorder="1" applyAlignment="1">
      <alignment horizontal="center" vertical="justify" wrapText="1"/>
    </xf>
    <xf numFmtId="165" fontId="6" fillId="0" borderId="34" xfId="0" applyNumberFormat="1" applyFont="1" applyBorder="1" applyAlignment="1">
      <alignment horizontal="center" vertical="justify" wrapText="1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167" fontId="29" fillId="0" borderId="0" xfId="0" applyNumberFormat="1" applyFont="1" applyAlignment="1">
      <alignment wrapText="1"/>
    </xf>
    <xf numFmtId="167" fontId="29" fillId="0" borderId="0" xfId="1" applyNumberFormat="1" applyFont="1" applyAlignment="1">
      <alignment wrapText="1"/>
    </xf>
    <xf numFmtId="167" fontId="30" fillId="10" borderId="1" xfId="0" applyNumberFormat="1" applyFont="1" applyFill="1" applyBorder="1" applyAlignment="1">
      <alignment horizontal="center" wrapText="1"/>
    </xf>
    <xf numFmtId="0" fontId="30" fillId="0" borderId="1" xfId="0" applyFont="1" applyBorder="1" applyAlignment="1">
      <alignment horizontal="left" wrapText="1"/>
    </xf>
    <xf numFmtId="0" fontId="30" fillId="0" borderId="1" xfId="0" applyFont="1" applyBorder="1" applyAlignment="1">
      <alignment wrapText="1"/>
    </xf>
    <xf numFmtId="167" fontId="30" fillId="0" borderId="1" xfId="0" applyNumberFormat="1" applyFont="1" applyBorder="1" applyAlignment="1">
      <alignment wrapText="1"/>
    </xf>
    <xf numFmtId="167" fontId="30" fillId="0" borderId="1" xfId="1" applyNumberFormat="1" applyFont="1" applyBorder="1" applyAlignment="1">
      <alignment wrapText="1"/>
    </xf>
    <xf numFmtId="0" fontId="30" fillId="11" borderId="1" xfId="0" applyFont="1" applyFill="1" applyBorder="1" applyAlignment="1">
      <alignment horizontal="left" wrapText="1"/>
    </xf>
    <xf numFmtId="0" fontId="30" fillId="0" borderId="0" xfId="0" applyFont="1" applyAlignment="1">
      <alignment wrapText="1"/>
    </xf>
    <xf numFmtId="0" fontId="30" fillId="12" borderId="1" xfId="0" applyFont="1" applyFill="1" applyBorder="1" applyAlignment="1">
      <alignment horizontal="left" wrapText="1"/>
    </xf>
    <xf numFmtId="0" fontId="30" fillId="12" borderId="1" xfId="0" applyFont="1" applyFill="1" applyBorder="1" applyAlignment="1">
      <alignment wrapText="1"/>
    </xf>
    <xf numFmtId="167" fontId="30" fillId="12" borderId="1" xfId="0" applyNumberFormat="1" applyFont="1" applyFill="1" applyBorder="1" applyAlignment="1">
      <alignment wrapText="1"/>
    </xf>
    <xf numFmtId="167" fontId="30" fillId="12" borderId="1" xfId="1" applyNumberFormat="1" applyFont="1" applyFill="1" applyBorder="1" applyAlignment="1">
      <alignment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wrapText="1"/>
    </xf>
    <xf numFmtId="167" fontId="29" fillId="0" borderId="1" xfId="0" applyNumberFormat="1" applyFont="1" applyBorder="1" applyAlignment="1">
      <alignment wrapText="1"/>
    </xf>
    <xf numFmtId="167" fontId="29" fillId="0" borderId="1" xfId="1" applyNumberFormat="1" applyFont="1" applyFill="1" applyBorder="1" applyAlignment="1">
      <alignment wrapText="1"/>
    </xf>
    <xf numFmtId="167" fontId="29" fillId="0" borderId="1" xfId="1" applyNumberFormat="1" applyFont="1" applyBorder="1" applyAlignment="1">
      <alignment wrapText="1"/>
    </xf>
    <xf numFmtId="0" fontId="30" fillId="13" borderId="1" xfId="0" applyFont="1" applyFill="1" applyBorder="1" applyAlignment="1">
      <alignment horizontal="left" wrapText="1"/>
    </xf>
    <xf numFmtId="0" fontId="30" fillId="13" borderId="1" xfId="0" applyFont="1" applyFill="1" applyBorder="1" applyAlignment="1">
      <alignment horizontal="right" wrapText="1"/>
    </xf>
    <xf numFmtId="167" fontId="30" fillId="14" borderId="1" xfId="0" applyNumberFormat="1" applyFont="1" applyFill="1" applyBorder="1" applyAlignment="1">
      <alignment wrapText="1"/>
    </xf>
    <xf numFmtId="167" fontId="30" fillId="13" borderId="1" xfId="0" applyNumberFormat="1" applyFont="1" applyFill="1" applyBorder="1" applyAlignment="1">
      <alignment wrapText="1"/>
    </xf>
    <xf numFmtId="167" fontId="30" fillId="0" borderId="0" xfId="0" applyNumberFormat="1" applyFont="1" applyAlignment="1">
      <alignment wrapText="1"/>
    </xf>
    <xf numFmtId="167" fontId="30" fillId="15" borderId="1" xfId="0" applyNumberFormat="1" applyFont="1" applyFill="1" applyBorder="1" applyAlignment="1">
      <alignment wrapText="1"/>
    </xf>
    <xf numFmtId="167" fontId="30" fillId="15" borderId="1" xfId="1" applyNumberFormat="1" applyFont="1" applyFill="1" applyBorder="1" applyAlignment="1">
      <alignment wrapText="1"/>
    </xf>
    <xf numFmtId="9" fontId="30" fillId="14" borderId="1" xfId="2" applyFont="1" applyFill="1" applyBorder="1" applyAlignment="1">
      <alignment wrapText="1"/>
    </xf>
    <xf numFmtId="167" fontId="30" fillId="0" borderId="1" xfId="1" applyNumberFormat="1" applyFont="1" applyFill="1" applyBorder="1" applyAlignment="1">
      <alignment wrapText="1"/>
    </xf>
    <xf numFmtId="0" fontId="37" fillId="0" borderId="1" xfId="0" applyFont="1" applyBorder="1" applyAlignment="1">
      <alignment wrapText="1"/>
    </xf>
    <xf numFmtId="167" fontId="30" fillId="13" borderId="1" xfId="1" applyNumberFormat="1" applyFont="1" applyFill="1" applyBorder="1" applyAlignment="1">
      <alignment wrapText="1"/>
    </xf>
    <xf numFmtId="167" fontId="29" fillId="0" borderId="63" xfId="0" applyNumberFormat="1" applyFont="1" applyBorder="1" applyAlignment="1">
      <alignment wrapText="1"/>
    </xf>
    <xf numFmtId="167" fontId="29" fillId="13" borderId="1" xfId="0" applyNumberFormat="1" applyFont="1" applyFill="1" applyBorder="1" applyAlignment="1">
      <alignment wrapText="1"/>
    </xf>
    <xf numFmtId="167" fontId="29" fillId="13" borderId="1" xfId="1" applyNumberFormat="1" applyFont="1" applyFill="1" applyBorder="1" applyAlignment="1">
      <alignment wrapText="1"/>
    </xf>
    <xf numFmtId="10" fontId="23" fillId="0" borderId="53" xfId="0" applyNumberFormat="1" applyFont="1" applyBorder="1" applyAlignment="1">
      <alignment horizontal="center" vertical="justify" wrapText="1"/>
    </xf>
    <xf numFmtId="10" fontId="6" fillId="0" borderId="58" xfId="0" applyNumberFormat="1" applyFont="1" applyBorder="1" applyAlignment="1">
      <alignment horizontal="center" vertical="justify" wrapText="1"/>
    </xf>
    <xf numFmtId="0" fontId="0" fillId="0" borderId="1" xfId="0" applyBorder="1"/>
    <xf numFmtId="0" fontId="24" fillId="0" borderId="1" xfId="0" applyFont="1" applyBorder="1" applyAlignment="1">
      <alignment horizontal="left" vertical="justify" wrapText="1"/>
    </xf>
    <xf numFmtId="0" fontId="3" fillId="6" borderId="25" xfId="0" applyFont="1" applyFill="1" applyBorder="1" applyAlignment="1">
      <alignment horizontal="center" vertical="justify" wrapText="1"/>
    </xf>
    <xf numFmtId="0" fontId="3" fillId="6" borderId="26" xfId="0" applyFont="1" applyFill="1" applyBorder="1" applyAlignment="1">
      <alignment horizontal="center" vertical="justify" wrapText="1"/>
    </xf>
    <xf numFmtId="0" fontId="3" fillId="6" borderId="31" xfId="0" applyFont="1" applyFill="1" applyBorder="1" applyAlignment="1">
      <alignment vertical="justify" wrapText="1"/>
    </xf>
    <xf numFmtId="169" fontId="4" fillId="0" borderId="61" xfId="0" applyNumberFormat="1" applyFont="1" applyBorder="1" applyAlignment="1">
      <alignment horizontal="center" vertical="justify" wrapText="1"/>
    </xf>
    <xf numFmtId="6" fontId="0" fillId="0" borderId="0" xfId="0" applyNumberFormat="1" applyAlignment="1">
      <alignment vertical="justify" wrapText="1"/>
    </xf>
    <xf numFmtId="169" fontId="4" fillId="0" borderId="44" xfId="0" applyNumberFormat="1" applyFont="1" applyBorder="1" applyAlignment="1">
      <alignment vertical="center" wrapText="1"/>
    </xf>
    <xf numFmtId="0" fontId="35" fillId="5" borderId="1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justify" wrapText="1"/>
    </xf>
    <xf numFmtId="0" fontId="12" fillId="4" borderId="6" xfId="0" applyFont="1" applyFill="1" applyBorder="1" applyAlignment="1">
      <alignment horizontal="center" vertical="justify" wrapText="1"/>
    </xf>
    <xf numFmtId="0" fontId="0" fillId="4" borderId="18" xfId="0" applyFill="1" applyBorder="1" applyAlignment="1">
      <alignment horizontal="center" vertical="justify" wrapText="1"/>
    </xf>
    <xf numFmtId="0" fontId="0" fillId="4" borderId="0" xfId="0" applyFill="1" applyAlignment="1">
      <alignment vertical="justify" wrapText="1"/>
    </xf>
    <xf numFmtId="0" fontId="9" fillId="4" borderId="8" xfId="0" applyFont="1" applyFill="1" applyBorder="1" applyAlignment="1">
      <alignment vertical="justify" wrapText="1"/>
    </xf>
    <xf numFmtId="0" fontId="13" fillId="4" borderId="6" xfId="0" applyFont="1" applyFill="1" applyBorder="1" applyAlignment="1">
      <alignment horizontal="center" vertical="justify" wrapText="1"/>
    </xf>
    <xf numFmtId="0" fontId="13" fillId="4" borderId="8" xfId="0" applyFont="1" applyFill="1" applyBorder="1" applyAlignment="1">
      <alignment horizontal="center" vertical="justify" wrapText="1"/>
    </xf>
    <xf numFmtId="0" fontId="4" fillId="4" borderId="8" xfId="0" applyFont="1" applyFill="1" applyBorder="1" applyAlignment="1">
      <alignment vertical="justify" wrapText="1"/>
    </xf>
    <xf numFmtId="0" fontId="3" fillId="4" borderId="4" xfId="0" applyFont="1" applyFill="1" applyBorder="1" applyAlignment="1">
      <alignment horizontal="left" vertical="justify" wrapText="1"/>
    </xf>
    <xf numFmtId="0" fontId="3" fillId="4" borderId="8" xfId="0" applyFont="1" applyFill="1" applyBorder="1" applyAlignment="1">
      <alignment horizontal="center" vertical="justify" wrapText="1"/>
    </xf>
    <xf numFmtId="0" fontId="1" fillId="4" borderId="6" xfId="0" applyFont="1" applyFill="1" applyBorder="1" applyAlignment="1">
      <alignment horizontal="justify" vertical="justify" wrapText="1"/>
    </xf>
    <xf numFmtId="0" fontId="2" fillId="4" borderId="8" xfId="0" applyFont="1" applyFill="1" applyBorder="1" applyAlignment="1">
      <alignment horizontal="center" vertical="justify" wrapText="1"/>
    </xf>
    <xf numFmtId="0" fontId="2" fillId="4" borderId="5" xfId="0" applyFont="1" applyFill="1" applyBorder="1" applyAlignment="1">
      <alignment horizontal="center" vertical="justify" wrapText="1"/>
    </xf>
    <xf numFmtId="0" fontId="0" fillId="4" borderId="9" xfId="0" applyFill="1" applyBorder="1" applyAlignment="1">
      <alignment vertical="justify" wrapText="1"/>
    </xf>
    <xf numFmtId="0" fontId="0" fillId="4" borderId="18" xfId="0" applyFill="1" applyBorder="1" applyAlignment="1">
      <alignment vertical="justify" wrapText="1"/>
    </xf>
    <xf numFmtId="0" fontId="4" fillId="4" borderId="18" xfId="0" applyFont="1" applyFill="1" applyBorder="1" applyAlignment="1">
      <alignment vertical="justify" wrapText="1"/>
    </xf>
    <xf numFmtId="0" fontId="9" fillId="4" borderId="18" xfId="0" applyFont="1" applyFill="1" applyBorder="1" applyAlignment="1">
      <alignment vertical="justify" wrapText="1"/>
    </xf>
    <xf numFmtId="0" fontId="0" fillId="4" borderId="8" xfId="0" applyFill="1" applyBorder="1" applyAlignment="1">
      <alignment vertical="justify" wrapText="1"/>
    </xf>
    <xf numFmtId="0" fontId="4" fillId="4" borderId="5" xfId="0" applyFont="1" applyFill="1" applyBorder="1" applyAlignment="1">
      <alignment vertical="justify" wrapText="1"/>
    </xf>
    <xf numFmtId="0" fontId="2" fillId="4" borderId="4" xfId="0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vertical="justify" wrapText="1"/>
    </xf>
    <xf numFmtId="0" fontId="2" fillId="4" borderId="6" xfId="0" applyFont="1" applyFill="1" applyBorder="1" applyAlignment="1">
      <alignment vertical="justify" wrapText="1"/>
    </xf>
    <xf numFmtId="0" fontId="2" fillId="4" borderId="7" xfId="0" applyFont="1" applyFill="1" applyBorder="1" applyAlignment="1">
      <alignment vertical="justify" wrapText="1"/>
    </xf>
    <xf numFmtId="0" fontId="31" fillId="4" borderId="65" xfId="0" applyFont="1" applyFill="1" applyBorder="1" applyAlignment="1">
      <alignment horizontal="center" vertical="justify" wrapText="1"/>
    </xf>
    <xf numFmtId="0" fontId="31" fillId="4" borderId="66" xfId="0" applyFont="1" applyFill="1" applyBorder="1" applyAlignment="1">
      <alignment horizontal="center" vertical="justify" wrapText="1"/>
    </xf>
    <xf numFmtId="0" fontId="9" fillId="4" borderId="6" xfId="0" applyFont="1" applyFill="1" applyBorder="1" applyAlignment="1">
      <alignment vertical="justify" wrapText="1"/>
    </xf>
    <xf numFmtId="165" fontId="3" fillId="0" borderId="12" xfId="0" applyNumberFormat="1" applyFont="1" applyBorder="1" applyAlignment="1">
      <alignment horizontal="center" vertical="justify" wrapText="1"/>
    </xf>
    <xf numFmtId="167" fontId="29" fillId="4" borderId="1" xfId="0" applyNumberFormat="1" applyFont="1" applyFill="1" applyBorder="1" applyAlignment="1">
      <alignment wrapText="1"/>
    </xf>
    <xf numFmtId="0" fontId="39" fillId="0" borderId="0" xfId="0" applyFont="1" applyAlignment="1">
      <alignment vertical="justify" wrapText="1"/>
    </xf>
    <xf numFmtId="0" fontId="3" fillId="4" borderId="25" xfId="0" applyFont="1" applyFill="1" applyBorder="1" applyAlignment="1">
      <alignment horizontal="center" vertical="justify" wrapText="1"/>
    </xf>
    <xf numFmtId="0" fontId="3" fillId="4" borderId="25" xfId="0" applyFont="1" applyFill="1" applyBorder="1" applyAlignment="1">
      <alignment vertical="justify" wrapText="1"/>
    </xf>
    <xf numFmtId="0" fontId="3" fillId="4" borderId="26" xfId="0" applyFont="1" applyFill="1" applyBorder="1" applyAlignment="1">
      <alignment vertical="justify" wrapText="1"/>
    </xf>
    <xf numFmtId="169" fontId="4" fillId="0" borderId="44" xfId="0" applyNumberFormat="1" applyFont="1" applyBorder="1" applyAlignment="1">
      <alignment horizontal="center" vertical="justify" wrapText="1"/>
    </xf>
    <xf numFmtId="169" fontId="4" fillId="0" borderId="47" xfId="0" applyNumberFormat="1" applyFont="1" applyBorder="1" applyAlignment="1">
      <alignment horizontal="center" vertical="justify" wrapText="1"/>
    </xf>
    <xf numFmtId="169" fontId="4" fillId="0" borderId="43" xfId="0" applyNumberFormat="1" applyFont="1" applyBorder="1" applyAlignment="1">
      <alignment horizontal="center" vertical="justify" wrapText="1"/>
    </xf>
    <xf numFmtId="0" fontId="4" fillId="0" borderId="50" xfId="0" applyFont="1" applyBorder="1" applyAlignment="1">
      <alignment horizontal="center" vertical="justify" wrapText="1"/>
    </xf>
    <xf numFmtId="0" fontId="5" fillId="4" borderId="1" xfId="0" applyFont="1" applyFill="1" applyBorder="1" applyAlignment="1">
      <alignment horizontal="center" vertical="justify" wrapText="1"/>
    </xf>
    <xf numFmtId="167" fontId="30" fillId="15" borderId="50" xfId="0" applyNumberFormat="1" applyFont="1" applyFill="1" applyBorder="1" applyAlignment="1">
      <alignment wrapText="1"/>
    </xf>
    <xf numFmtId="166" fontId="4" fillId="0" borderId="1" xfId="0" applyNumberFormat="1" applyFont="1" applyBorder="1" applyAlignment="1">
      <alignment horizontal="center" vertical="justify" wrapText="1"/>
    </xf>
    <xf numFmtId="0" fontId="4" fillId="5" borderId="1" xfId="0" applyFont="1" applyFill="1" applyBorder="1" applyAlignment="1">
      <alignment horizontal="center" vertical="justify" wrapText="1"/>
    </xf>
    <xf numFmtId="0" fontId="4" fillId="5" borderId="1" xfId="0" applyFont="1" applyFill="1" applyBorder="1" applyAlignment="1">
      <alignment vertical="justify" wrapText="1"/>
    </xf>
    <xf numFmtId="166" fontId="4" fillId="5" borderId="1" xfId="0" applyNumberFormat="1" applyFont="1" applyFill="1" applyBorder="1" applyAlignment="1">
      <alignment horizontal="center" vertical="justify" wrapText="1"/>
    </xf>
    <xf numFmtId="165" fontId="3" fillId="0" borderId="8" xfId="0" applyNumberFormat="1" applyFont="1" applyBorder="1" applyAlignment="1">
      <alignment horizontal="center" vertical="justify" wrapText="1"/>
    </xf>
    <xf numFmtId="0" fontId="4" fillId="0" borderId="22" xfId="0" applyFont="1" applyBorder="1" applyAlignment="1">
      <alignment horizontal="center" vertical="justify" wrapText="1"/>
    </xf>
    <xf numFmtId="0" fontId="5" fillId="5" borderId="51" xfId="0" applyFont="1" applyFill="1" applyBorder="1" applyAlignment="1">
      <alignment horizontal="left" vertical="justify" wrapText="1"/>
    </xf>
    <xf numFmtId="6" fontId="5" fillId="5" borderId="51" xfId="0" applyNumberFormat="1" applyFont="1" applyFill="1" applyBorder="1" applyAlignment="1">
      <alignment horizontal="left" vertical="justify" wrapText="1"/>
    </xf>
    <xf numFmtId="6" fontId="5" fillId="5" borderId="64" xfId="0" applyNumberFormat="1" applyFont="1" applyFill="1" applyBorder="1" applyAlignment="1">
      <alignment horizontal="left" vertical="justify" wrapText="1"/>
    </xf>
    <xf numFmtId="0" fontId="4" fillId="0" borderId="48" xfId="0" applyFont="1" applyBorder="1" applyAlignment="1">
      <alignment horizontal="center" vertical="justify" wrapText="1"/>
    </xf>
    <xf numFmtId="0" fontId="24" fillId="0" borderId="50" xfId="0" applyFont="1" applyBorder="1" applyAlignment="1">
      <alignment horizontal="center" vertical="justify" wrapText="1"/>
    </xf>
    <xf numFmtId="169" fontId="4" fillId="0" borderId="59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justify" wrapText="1"/>
    </xf>
    <xf numFmtId="0" fontId="24" fillId="0" borderId="42" xfId="0" applyFont="1" applyBorder="1" applyAlignment="1">
      <alignment horizontal="center" vertical="justify" wrapText="1"/>
    </xf>
    <xf numFmtId="169" fontId="4" fillId="0" borderId="43" xfId="0" applyNumberFormat="1" applyFont="1" applyBorder="1" applyAlignment="1">
      <alignment vertical="center" wrapText="1"/>
    </xf>
    <xf numFmtId="0" fontId="4" fillId="0" borderId="68" xfId="0" applyFont="1" applyBorder="1" applyAlignment="1">
      <alignment vertical="justify" wrapText="1"/>
    </xf>
    <xf numFmtId="169" fontId="4" fillId="0" borderId="47" xfId="0" applyNumberFormat="1" applyFont="1" applyBorder="1" applyAlignment="1">
      <alignment vertical="center" wrapText="1"/>
    </xf>
    <xf numFmtId="0" fontId="4" fillId="0" borderId="41" xfId="0" applyFont="1" applyBorder="1" applyAlignment="1">
      <alignment vertical="justify" wrapText="1"/>
    </xf>
    <xf numFmtId="0" fontId="4" fillId="0" borderId="51" xfId="0" applyFont="1" applyBorder="1" applyAlignment="1">
      <alignment vertical="justify" wrapText="1"/>
    </xf>
    <xf numFmtId="169" fontId="4" fillId="0" borderId="64" xfId="0" applyNumberFormat="1" applyFont="1" applyBorder="1" applyAlignment="1">
      <alignment vertical="center" wrapText="1"/>
    </xf>
    <xf numFmtId="0" fontId="4" fillId="6" borderId="23" xfId="0" applyFont="1" applyFill="1" applyBorder="1" applyAlignment="1">
      <alignment horizontal="center" vertical="justify" wrapText="1"/>
    </xf>
    <xf numFmtId="0" fontId="4" fillId="5" borderId="27" xfId="0" applyFont="1" applyFill="1" applyBorder="1" applyAlignment="1">
      <alignment vertical="justify" wrapText="1"/>
    </xf>
    <xf numFmtId="0" fontId="4" fillId="0" borderId="57" xfId="0" applyFont="1" applyBorder="1" applyAlignment="1">
      <alignment vertical="justify" wrapText="1"/>
    </xf>
    <xf numFmtId="169" fontId="4" fillId="0" borderId="57" xfId="0" applyNumberFormat="1" applyFont="1" applyBorder="1" applyAlignment="1">
      <alignment vertical="justify" wrapText="1"/>
    </xf>
    <xf numFmtId="0" fontId="30" fillId="12" borderId="1" xfId="0" applyFont="1" applyFill="1" applyBorder="1" applyAlignment="1">
      <alignment horizontal="left" vertical="center" wrapText="1"/>
    </xf>
    <xf numFmtId="165" fontId="4" fillId="0" borderId="48" xfId="0" applyNumberFormat="1" applyFont="1" applyBorder="1" applyAlignment="1">
      <alignment horizontal="center" vertical="justify" wrapText="1"/>
    </xf>
    <xf numFmtId="165" fontId="3" fillId="0" borderId="25" xfId="0" applyNumberFormat="1" applyFont="1" applyBorder="1" applyAlignment="1">
      <alignment horizontal="center" vertical="justify" wrapText="1"/>
    </xf>
    <xf numFmtId="10" fontId="3" fillId="0" borderId="26" xfId="0" applyNumberFormat="1" applyFont="1" applyBorder="1" applyAlignment="1">
      <alignment horizontal="center" vertical="justify" wrapText="1"/>
    </xf>
    <xf numFmtId="10" fontId="3" fillId="0" borderId="8" xfId="0" applyNumberFormat="1" applyFont="1" applyBorder="1" applyAlignment="1">
      <alignment vertical="justify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56" xfId="0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170" fontId="4" fillId="0" borderId="44" xfId="0" applyNumberFormat="1" applyFont="1" applyBorder="1" applyAlignment="1">
      <alignment horizontal="center" vertical="justify" wrapText="1"/>
    </xf>
    <xf numFmtId="0" fontId="7" fillId="16" borderId="10" xfId="0" applyFont="1" applyFill="1" applyBorder="1" applyAlignment="1">
      <alignment horizontal="center" vertical="justify" wrapText="1"/>
    </xf>
    <xf numFmtId="0" fontId="8" fillId="16" borderId="33" xfId="0" applyFont="1" applyFill="1" applyBorder="1" applyAlignment="1">
      <alignment horizontal="center" vertical="justify" wrapText="1"/>
    </xf>
    <xf numFmtId="0" fontId="7" fillId="16" borderId="34" xfId="0" applyFont="1" applyFill="1" applyBorder="1" applyAlignment="1">
      <alignment horizontal="center" vertical="justify" wrapText="1"/>
    </xf>
    <xf numFmtId="0" fontId="7" fillId="16" borderId="31" xfId="0" applyFont="1" applyFill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 wrapText="1"/>
    </xf>
    <xf numFmtId="0" fontId="7" fillId="16" borderId="56" xfId="0" applyFont="1" applyFill="1" applyBorder="1" applyAlignment="1">
      <alignment horizontal="center" vertical="center" wrapText="1"/>
    </xf>
    <xf numFmtId="0" fontId="7" fillId="16" borderId="58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justify" wrapText="1"/>
    </xf>
    <xf numFmtId="0" fontId="6" fillId="0" borderId="0" xfId="0" applyFont="1" applyAlignment="1">
      <alignment horizontal="center" vertical="justify" wrapText="1"/>
    </xf>
    <xf numFmtId="165" fontId="3" fillId="0" borderId="34" xfId="0" applyNumberFormat="1" applyFont="1" applyBorder="1" applyAlignment="1">
      <alignment horizontal="center" vertical="justify" wrapText="1"/>
    </xf>
    <xf numFmtId="10" fontId="3" fillId="0" borderId="16" xfId="0" applyNumberFormat="1" applyFont="1" applyBorder="1" applyAlignment="1">
      <alignment horizontal="center" vertical="justify" wrapText="1"/>
    </xf>
    <xf numFmtId="165" fontId="3" fillId="0" borderId="16" xfId="0" applyNumberFormat="1" applyFont="1" applyBorder="1" applyAlignment="1">
      <alignment horizontal="center" vertical="justify" wrapText="1"/>
    </xf>
    <xf numFmtId="165" fontId="3" fillId="0" borderId="22" xfId="0" applyNumberFormat="1" applyFont="1" applyBorder="1" applyAlignment="1">
      <alignment horizontal="center" vertical="justify" wrapText="1"/>
    </xf>
    <xf numFmtId="165" fontId="3" fillId="0" borderId="7" xfId="0" applyNumberFormat="1" applyFont="1" applyBorder="1" applyAlignment="1">
      <alignment horizontal="center" vertical="justify" wrapText="1"/>
    </xf>
    <xf numFmtId="10" fontId="3" fillId="0" borderId="8" xfId="0" applyNumberFormat="1" applyFont="1" applyBorder="1" applyAlignment="1">
      <alignment horizontal="center" vertical="justify" wrapText="1"/>
    </xf>
    <xf numFmtId="0" fontId="45" fillId="0" borderId="0" xfId="0" applyFont="1" applyAlignment="1">
      <alignment vertical="justify" wrapText="1"/>
    </xf>
    <xf numFmtId="0" fontId="46" fillId="0" borderId="0" xfId="0" applyFont="1" applyAlignment="1">
      <alignment vertical="justify" wrapText="1"/>
    </xf>
    <xf numFmtId="167" fontId="3" fillId="4" borderId="1" xfId="0" applyNumberFormat="1" applyFont="1" applyFill="1" applyBorder="1" applyAlignment="1">
      <alignment horizontal="center" vertical="justify" wrapText="1"/>
    </xf>
    <xf numFmtId="167" fontId="3" fillId="4" borderId="39" xfId="0" applyNumberFormat="1" applyFont="1" applyFill="1" applyBorder="1" applyAlignment="1">
      <alignment horizontal="center" vertical="justify" wrapText="1"/>
    </xf>
    <xf numFmtId="0" fontId="3" fillId="11" borderId="1" xfId="0" applyFont="1" applyFill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167" fontId="4" fillId="0" borderId="1" xfId="1" applyNumberFormat="1" applyFont="1" applyFill="1" applyBorder="1" applyAlignment="1">
      <alignment vertical="justify" wrapText="1"/>
    </xf>
    <xf numFmtId="167" fontId="4" fillId="0" borderId="39" xfId="0" applyNumberFormat="1" applyFont="1" applyBorder="1" applyAlignment="1">
      <alignment vertical="justify" wrapText="1"/>
    </xf>
    <xf numFmtId="167" fontId="4" fillId="0" borderId="1" xfId="0" applyNumberFormat="1" applyFont="1" applyBorder="1" applyAlignment="1">
      <alignment vertical="justify" wrapText="1"/>
    </xf>
    <xf numFmtId="167" fontId="4" fillId="0" borderId="1" xfId="1" applyNumberFormat="1" applyFont="1" applyBorder="1" applyAlignment="1">
      <alignment vertical="justify" wrapText="1"/>
    </xf>
    <xf numFmtId="0" fontId="4" fillId="0" borderId="1" xfId="0" applyFont="1" applyBorder="1" applyAlignment="1">
      <alignment vertical="center" wrapText="1"/>
    </xf>
    <xf numFmtId="167" fontId="3" fillId="11" borderId="1" xfId="0" applyNumberFormat="1" applyFont="1" applyFill="1" applyBorder="1" applyAlignment="1">
      <alignment vertical="justify" wrapText="1"/>
    </xf>
    <xf numFmtId="167" fontId="3" fillId="11" borderId="1" xfId="1" applyNumberFormat="1" applyFont="1" applyFill="1" applyBorder="1" applyAlignment="1">
      <alignment vertical="justify" wrapText="1"/>
    </xf>
    <xf numFmtId="167" fontId="3" fillId="11" borderId="39" xfId="1" applyNumberFormat="1" applyFont="1" applyFill="1" applyBorder="1" applyAlignment="1">
      <alignment vertical="justify" wrapText="1"/>
    </xf>
    <xf numFmtId="0" fontId="34" fillId="0" borderId="1" xfId="0" applyFont="1" applyBorder="1" applyAlignment="1">
      <alignment vertical="justify" wrapText="1"/>
    </xf>
    <xf numFmtId="0" fontId="48" fillId="0" borderId="1" xfId="0" applyFont="1" applyBorder="1" applyAlignment="1">
      <alignment vertical="justify" wrapText="1"/>
    </xf>
    <xf numFmtId="0" fontId="3" fillId="17" borderId="1" xfId="0" applyFont="1" applyFill="1" applyBorder="1" applyAlignment="1">
      <alignment horizontal="left" vertical="justify" wrapText="1"/>
    </xf>
    <xf numFmtId="0" fontId="3" fillId="17" borderId="39" xfId="0" applyFont="1" applyFill="1" applyBorder="1" applyAlignment="1">
      <alignment vertical="justify" wrapText="1"/>
    </xf>
    <xf numFmtId="0" fontId="3" fillId="17" borderId="20" xfId="0" applyFont="1" applyFill="1" applyBorder="1" applyAlignment="1">
      <alignment vertical="justify" wrapText="1"/>
    </xf>
    <xf numFmtId="0" fontId="3" fillId="17" borderId="20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vertical="justify" wrapText="1"/>
    </xf>
    <xf numFmtId="167" fontId="3" fillId="17" borderId="1" xfId="0" applyNumberFormat="1" applyFont="1" applyFill="1" applyBorder="1" applyAlignment="1">
      <alignment vertical="justify" wrapText="1"/>
    </xf>
    <xf numFmtId="167" fontId="3" fillId="17" borderId="1" xfId="1" applyNumberFormat="1" applyFont="1" applyFill="1" applyBorder="1" applyAlignment="1">
      <alignment vertical="justify" wrapText="1"/>
    </xf>
    <xf numFmtId="167" fontId="3" fillId="17" borderId="39" xfId="1" applyNumberFormat="1" applyFont="1" applyFill="1" applyBorder="1" applyAlignment="1">
      <alignment vertical="justify" wrapText="1"/>
    </xf>
    <xf numFmtId="167" fontId="3" fillId="11" borderId="39" xfId="0" applyNumberFormat="1" applyFont="1" applyFill="1" applyBorder="1" applyAlignment="1">
      <alignment vertical="justify" wrapText="1"/>
    </xf>
    <xf numFmtId="0" fontId="3" fillId="11" borderId="1" xfId="0" applyFont="1" applyFill="1" applyBorder="1" applyAlignment="1">
      <alignment horizontal="right" vertical="justify" wrapText="1"/>
    </xf>
    <xf numFmtId="10" fontId="3" fillId="11" borderId="1" xfId="0" applyNumberFormat="1" applyFont="1" applyFill="1" applyBorder="1" applyAlignment="1">
      <alignment vertical="justify" wrapText="1"/>
    </xf>
    <xf numFmtId="10" fontId="3" fillId="11" borderId="39" xfId="0" applyNumberFormat="1" applyFont="1" applyFill="1" applyBorder="1" applyAlignment="1">
      <alignment vertical="justify" wrapText="1"/>
    </xf>
    <xf numFmtId="9" fontId="3" fillId="11" borderId="1" xfId="2" applyFont="1" applyFill="1" applyBorder="1" applyAlignment="1">
      <alignment vertical="justify" wrapText="1"/>
    </xf>
    <xf numFmtId="9" fontId="3" fillId="11" borderId="39" xfId="2" applyFont="1" applyFill="1" applyBorder="1" applyAlignment="1">
      <alignment vertical="justify" wrapText="1"/>
    </xf>
    <xf numFmtId="0" fontId="3" fillId="17" borderId="9" xfId="0" applyFont="1" applyFill="1" applyBorder="1" applyAlignment="1">
      <alignment horizontal="center" vertical="justify" wrapText="1"/>
    </xf>
    <xf numFmtId="0" fontId="48" fillId="0" borderId="0" xfId="0" applyFont="1" applyAlignment="1">
      <alignment vertical="justify" wrapText="1"/>
    </xf>
    <xf numFmtId="0" fontId="42" fillId="4" borderId="0" xfId="0" applyFont="1" applyFill="1" applyAlignment="1">
      <alignment vertical="justify" wrapText="1"/>
    </xf>
    <xf numFmtId="0" fontId="3" fillId="4" borderId="0" xfId="0" applyFont="1" applyFill="1" applyAlignment="1">
      <alignment vertical="justify" wrapText="1"/>
    </xf>
    <xf numFmtId="0" fontId="3" fillId="4" borderId="37" xfId="0" applyFont="1" applyFill="1" applyBorder="1" applyAlignment="1">
      <alignment horizontal="center" vertical="justify" wrapText="1"/>
    </xf>
    <xf numFmtId="0" fontId="3" fillId="4" borderId="20" xfId="0" applyFont="1" applyFill="1" applyBorder="1" applyAlignment="1">
      <alignment horizontal="center" vertical="justify" wrapText="1"/>
    </xf>
    <xf numFmtId="0" fontId="3" fillId="4" borderId="21" xfId="0" applyFont="1" applyFill="1" applyBorder="1" applyAlignment="1">
      <alignment horizontal="center" vertical="justify" wrapText="1"/>
    </xf>
    <xf numFmtId="167" fontId="7" fillId="8" borderId="46" xfId="0" applyNumberFormat="1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167" fontId="7" fillId="8" borderId="55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justify" wrapText="1"/>
    </xf>
    <xf numFmtId="167" fontId="3" fillId="4" borderId="0" xfId="0" applyNumberFormat="1" applyFont="1" applyFill="1" applyAlignment="1">
      <alignment horizontal="center" vertical="justify" wrapText="1"/>
    </xf>
    <xf numFmtId="167" fontId="3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justify" wrapText="1"/>
    </xf>
    <xf numFmtId="167" fontId="3" fillId="4" borderId="63" xfId="0" applyNumberFormat="1" applyFont="1" applyFill="1" applyBorder="1" applyAlignment="1">
      <alignment vertical="center" wrapText="1"/>
    </xf>
    <xf numFmtId="167" fontId="3" fillId="4" borderId="32" xfId="0" applyNumberFormat="1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justify" wrapText="1"/>
    </xf>
    <xf numFmtId="0" fontId="7" fillId="8" borderId="15" xfId="0" applyFont="1" applyFill="1" applyBorder="1" applyAlignment="1">
      <alignment vertical="justify" wrapText="1"/>
    </xf>
    <xf numFmtId="0" fontId="7" fillId="8" borderId="16" xfId="0" applyFont="1" applyFill="1" applyBorder="1" applyAlignment="1">
      <alignment vertical="justify" wrapText="1"/>
    </xf>
    <xf numFmtId="0" fontId="4" fillId="0" borderId="74" xfId="0" applyFont="1" applyBorder="1" applyAlignment="1">
      <alignment horizontal="left" vertical="center" wrapText="1"/>
    </xf>
    <xf numFmtId="0" fontId="4" fillId="0" borderId="48" xfId="0" applyFont="1" applyBorder="1" applyAlignment="1">
      <alignment vertical="justify" wrapText="1"/>
    </xf>
    <xf numFmtId="0" fontId="4" fillId="0" borderId="50" xfId="0" applyFont="1" applyBorder="1" applyAlignment="1">
      <alignment vertical="justify" wrapText="1"/>
    </xf>
    <xf numFmtId="167" fontId="4" fillId="0" borderId="50" xfId="1" applyNumberFormat="1" applyFont="1" applyFill="1" applyBorder="1" applyAlignment="1">
      <alignment vertical="justify" wrapText="1"/>
    </xf>
    <xf numFmtId="167" fontId="4" fillId="0" borderId="50" xfId="0" applyNumberFormat="1" applyFont="1" applyBorder="1" applyAlignment="1">
      <alignment vertical="justify" wrapText="1"/>
    </xf>
    <xf numFmtId="171" fontId="3" fillId="0" borderId="59" xfId="2" applyNumberFormat="1" applyFont="1" applyBorder="1" applyAlignment="1">
      <alignment vertical="center" wrapText="1"/>
    </xf>
    <xf numFmtId="0" fontId="7" fillId="17" borderId="19" xfId="0" applyFont="1" applyFill="1" applyBorder="1" applyAlignment="1">
      <alignment horizontal="left" vertical="justify" wrapText="1"/>
    </xf>
    <xf numFmtId="167" fontId="7" fillId="17" borderId="22" xfId="0" applyNumberFormat="1" applyFont="1" applyFill="1" applyBorder="1" applyAlignment="1">
      <alignment vertical="justify" wrapText="1"/>
    </xf>
    <xf numFmtId="167" fontId="7" fillId="17" borderId="1" xfId="0" applyNumberFormat="1" applyFont="1" applyFill="1" applyBorder="1" applyAlignment="1">
      <alignment vertical="justify" wrapText="1"/>
    </xf>
    <xf numFmtId="0" fontId="7" fillId="17" borderId="45" xfId="0" applyFont="1" applyFill="1" applyBorder="1" applyAlignment="1">
      <alignment horizontal="left" vertical="justify" wrapText="1"/>
    </xf>
    <xf numFmtId="167" fontId="7" fillId="17" borderId="68" xfId="0" applyNumberFormat="1" applyFont="1" applyFill="1" applyBorder="1" applyAlignment="1">
      <alignment vertical="justify" wrapText="1"/>
    </xf>
    <xf numFmtId="167" fontId="7" fillId="17" borderId="46" xfId="0" applyNumberFormat="1" applyFont="1" applyFill="1" applyBorder="1" applyAlignment="1">
      <alignment vertical="justify" wrapText="1"/>
    </xf>
    <xf numFmtId="10" fontId="7" fillId="17" borderId="46" xfId="0" applyNumberFormat="1" applyFont="1" applyFill="1" applyBorder="1" applyAlignment="1">
      <alignment vertical="justify" wrapText="1"/>
    </xf>
    <xf numFmtId="0" fontId="3" fillId="4" borderId="73" xfId="0" applyFont="1" applyFill="1" applyBorder="1" applyAlignment="1">
      <alignment horizontal="right" vertical="justify" wrapText="1"/>
    </xf>
    <xf numFmtId="167" fontId="3" fillId="4" borderId="0" xfId="0" applyNumberFormat="1" applyFont="1" applyFill="1" applyAlignment="1">
      <alignment vertical="justify" wrapText="1"/>
    </xf>
    <xf numFmtId="10" fontId="3" fillId="4" borderId="0" xfId="0" applyNumberFormat="1" applyFont="1" applyFill="1" applyAlignment="1">
      <alignment vertical="justify" wrapText="1"/>
    </xf>
    <xf numFmtId="171" fontId="3" fillId="4" borderId="76" xfId="2" applyNumberFormat="1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vertical="justify" wrapText="1"/>
    </xf>
    <xf numFmtId="0" fontId="7" fillId="8" borderId="54" xfId="0" applyFont="1" applyFill="1" applyBorder="1" applyAlignment="1">
      <alignment vertical="justify" wrapText="1"/>
    </xf>
    <xf numFmtId="0" fontId="7" fillId="8" borderId="16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67" fontId="4" fillId="0" borderId="50" xfId="1" applyNumberFormat="1" applyFont="1" applyBorder="1" applyAlignment="1">
      <alignment vertical="justify" wrapText="1"/>
    </xf>
    <xf numFmtId="0" fontId="4" fillId="0" borderId="19" xfId="0" applyFont="1" applyBorder="1" applyAlignment="1">
      <alignment vertical="justify" wrapText="1"/>
    </xf>
    <xf numFmtId="171" fontId="3" fillId="0" borderId="44" xfId="2" applyNumberFormat="1" applyFont="1" applyBorder="1" applyAlignment="1">
      <alignment vertical="center" wrapText="1"/>
    </xf>
    <xf numFmtId="167" fontId="7" fillId="17" borderId="1" xfId="1" applyNumberFormat="1" applyFont="1" applyFill="1" applyBorder="1" applyAlignment="1">
      <alignment vertical="justify" wrapText="1"/>
    </xf>
    <xf numFmtId="0" fontId="3" fillId="4" borderId="0" xfId="0" applyFont="1" applyFill="1" applyAlignment="1">
      <alignment horizontal="left" vertical="justify" wrapText="1"/>
    </xf>
    <xf numFmtId="167" fontId="7" fillId="8" borderId="54" xfId="0" applyNumberFormat="1" applyFont="1" applyFill="1" applyBorder="1" applyAlignment="1">
      <alignment vertical="justify" wrapText="1"/>
    </xf>
    <xf numFmtId="167" fontId="7" fillId="8" borderId="15" xfId="0" applyNumberFormat="1" applyFont="1" applyFill="1" applyBorder="1" applyAlignment="1">
      <alignment vertical="justify" wrapText="1"/>
    </xf>
    <xf numFmtId="167" fontId="7" fillId="8" borderId="15" xfId="1" applyNumberFormat="1" applyFont="1" applyFill="1" applyBorder="1" applyAlignment="1">
      <alignment vertical="justify" wrapText="1"/>
    </xf>
    <xf numFmtId="0" fontId="7" fillId="8" borderId="15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justify" wrapText="1"/>
    </xf>
    <xf numFmtId="167" fontId="4" fillId="0" borderId="72" xfId="0" applyNumberFormat="1" applyFont="1" applyBorder="1" applyAlignment="1">
      <alignment vertical="justify" wrapText="1"/>
    </xf>
    <xf numFmtId="171" fontId="3" fillId="0" borderId="76" xfId="2" applyNumberFormat="1" applyFont="1" applyBorder="1" applyAlignment="1">
      <alignment vertical="center" wrapText="1"/>
    </xf>
    <xf numFmtId="171" fontId="3" fillId="0" borderId="64" xfId="2" applyNumberFormat="1" applyFont="1" applyBorder="1" applyAlignment="1">
      <alignment vertical="center" wrapText="1"/>
    </xf>
    <xf numFmtId="0" fontId="7" fillId="17" borderId="19" xfId="0" applyFont="1" applyFill="1" applyBorder="1" applyAlignment="1">
      <alignment vertical="justify" wrapText="1"/>
    </xf>
    <xf numFmtId="167" fontId="7" fillId="17" borderId="39" xfId="1" applyNumberFormat="1" applyFont="1" applyFill="1" applyBorder="1" applyAlignment="1">
      <alignment vertical="justify" wrapText="1"/>
    </xf>
    <xf numFmtId="0" fontId="7" fillId="17" borderId="45" xfId="0" applyFont="1" applyFill="1" applyBorder="1" applyAlignment="1">
      <alignment vertical="justify" wrapText="1"/>
    </xf>
    <xf numFmtId="10" fontId="7" fillId="17" borderId="55" xfId="0" applyNumberFormat="1" applyFont="1" applyFill="1" applyBorder="1" applyAlignment="1">
      <alignment vertical="justify" wrapText="1"/>
    </xf>
    <xf numFmtId="167" fontId="4" fillId="0" borderId="0" xfId="0" applyNumberFormat="1" applyFont="1" applyAlignment="1">
      <alignment vertical="justify" wrapText="1"/>
    </xf>
    <xf numFmtId="167" fontId="4" fillId="0" borderId="0" xfId="1" applyNumberFormat="1" applyFont="1" applyBorder="1" applyAlignment="1">
      <alignment vertical="justify" wrapText="1"/>
    </xf>
    <xf numFmtId="0" fontId="49" fillId="0" borderId="0" xfId="0" applyFont="1" applyAlignment="1">
      <alignment vertical="justify" wrapText="1"/>
    </xf>
    <xf numFmtId="167" fontId="7" fillId="4" borderId="0" xfId="0" applyNumberFormat="1" applyFont="1" applyFill="1" applyAlignment="1">
      <alignment vertical="justify" wrapText="1"/>
    </xf>
    <xf numFmtId="0" fontId="7" fillId="17" borderId="14" xfId="0" applyFont="1" applyFill="1" applyBorder="1" applyAlignment="1">
      <alignment horizontal="right" vertical="justify" wrapText="1"/>
    </xf>
    <xf numFmtId="167" fontId="7" fillId="17" borderId="42" xfId="0" applyNumberFormat="1" applyFont="1" applyFill="1" applyBorder="1" applyAlignment="1">
      <alignment vertical="justify" wrapText="1"/>
    </xf>
    <xf numFmtId="167" fontId="7" fillId="17" borderId="43" xfId="0" applyNumberFormat="1" applyFont="1" applyFill="1" applyBorder="1" applyAlignment="1">
      <alignment vertical="justify" wrapText="1"/>
    </xf>
    <xf numFmtId="0" fontId="7" fillId="17" borderId="45" xfId="0" applyFont="1" applyFill="1" applyBorder="1" applyAlignment="1">
      <alignment horizontal="right" vertical="justify" wrapText="1"/>
    </xf>
    <xf numFmtId="9" fontId="7" fillId="17" borderId="46" xfId="2" applyFont="1" applyFill="1" applyBorder="1" applyAlignment="1">
      <alignment vertical="justify" wrapText="1"/>
    </xf>
    <xf numFmtId="9" fontId="7" fillId="17" borderId="47" xfId="2" applyFont="1" applyFill="1" applyBorder="1" applyAlignment="1">
      <alignment vertical="justify" wrapText="1"/>
    </xf>
    <xf numFmtId="167" fontId="7" fillId="18" borderId="46" xfId="0" applyNumberFormat="1" applyFont="1" applyFill="1" applyBorder="1" applyAlignment="1">
      <alignment horizontal="center" vertical="center" wrapText="1"/>
    </xf>
    <xf numFmtId="0" fontId="7" fillId="18" borderId="46" xfId="0" applyFont="1" applyFill="1" applyBorder="1" applyAlignment="1">
      <alignment horizontal="center" vertical="center" wrapText="1"/>
    </xf>
    <xf numFmtId="167" fontId="7" fillId="18" borderId="55" xfId="0" applyNumberFormat="1" applyFont="1" applyFill="1" applyBorder="1" applyAlignment="1">
      <alignment horizontal="center" vertical="center" wrapText="1"/>
    </xf>
    <xf numFmtId="0" fontId="7" fillId="18" borderId="14" xfId="0" applyFont="1" applyFill="1" applyBorder="1" applyAlignment="1">
      <alignment vertical="justify" wrapText="1"/>
    </xf>
    <xf numFmtId="0" fontId="7" fillId="18" borderId="15" xfId="0" applyFont="1" applyFill="1" applyBorder="1" applyAlignment="1">
      <alignment vertical="justify" wrapText="1"/>
    </xf>
    <xf numFmtId="0" fontId="7" fillId="18" borderId="16" xfId="0" applyFont="1" applyFill="1" applyBorder="1" applyAlignment="1">
      <alignment vertical="justify" wrapText="1"/>
    </xf>
    <xf numFmtId="0" fontId="7" fillId="19" borderId="19" xfId="0" applyFont="1" applyFill="1" applyBorder="1" applyAlignment="1">
      <alignment horizontal="left" vertical="justify" wrapText="1"/>
    </xf>
    <xf numFmtId="167" fontId="7" fillId="19" borderId="22" xfId="0" applyNumberFormat="1" applyFont="1" applyFill="1" applyBorder="1" applyAlignment="1">
      <alignment vertical="justify" wrapText="1"/>
    </xf>
    <xf numFmtId="167" fontId="7" fillId="19" borderId="1" xfId="0" applyNumberFormat="1" applyFont="1" applyFill="1" applyBorder="1" applyAlignment="1">
      <alignment vertical="justify" wrapText="1"/>
    </xf>
    <xf numFmtId="0" fontId="7" fillId="19" borderId="45" xfId="0" applyFont="1" applyFill="1" applyBorder="1" applyAlignment="1">
      <alignment horizontal="left" vertical="justify" wrapText="1"/>
    </xf>
    <xf numFmtId="167" fontId="7" fillId="19" borderId="68" xfId="0" applyNumberFormat="1" applyFont="1" applyFill="1" applyBorder="1" applyAlignment="1">
      <alignment vertical="justify" wrapText="1"/>
    </xf>
    <xf numFmtId="167" fontId="7" fillId="19" borderId="46" xfId="0" applyNumberFormat="1" applyFont="1" applyFill="1" applyBorder="1" applyAlignment="1">
      <alignment vertical="justify" wrapText="1"/>
    </xf>
    <xf numFmtId="10" fontId="7" fillId="19" borderId="46" xfId="0" applyNumberFormat="1" applyFont="1" applyFill="1" applyBorder="1" applyAlignment="1">
      <alignment vertical="justify" wrapText="1"/>
    </xf>
    <xf numFmtId="0" fontId="7" fillId="18" borderId="36" xfId="0" applyFont="1" applyFill="1" applyBorder="1" applyAlignment="1">
      <alignment vertical="justify" wrapText="1"/>
    </xf>
    <xf numFmtId="0" fontId="7" fillId="18" borderId="54" xfId="0" applyFont="1" applyFill="1" applyBorder="1" applyAlignment="1">
      <alignment vertical="justify" wrapText="1"/>
    </xf>
    <xf numFmtId="0" fontId="7" fillId="18" borderId="16" xfId="0" applyFont="1" applyFill="1" applyBorder="1" applyAlignment="1">
      <alignment vertical="center" wrapText="1"/>
    </xf>
    <xf numFmtId="167" fontId="7" fillId="19" borderId="1" xfId="1" applyNumberFormat="1" applyFont="1" applyFill="1" applyBorder="1" applyAlignment="1">
      <alignment vertical="justify" wrapText="1"/>
    </xf>
    <xf numFmtId="167" fontId="7" fillId="18" borderId="54" xfId="0" applyNumberFormat="1" applyFont="1" applyFill="1" applyBorder="1" applyAlignment="1">
      <alignment vertical="justify" wrapText="1"/>
    </xf>
    <xf numFmtId="167" fontId="7" fillId="18" borderId="15" xfId="0" applyNumberFormat="1" applyFont="1" applyFill="1" applyBorder="1" applyAlignment="1">
      <alignment vertical="justify" wrapText="1"/>
    </xf>
    <xf numFmtId="167" fontId="7" fillId="18" borderId="15" xfId="1" applyNumberFormat="1" applyFont="1" applyFill="1" applyBorder="1" applyAlignment="1">
      <alignment vertical="justify" wrapText="1"/>
    </xf>
    <xf numFmtId="0" fontId="7" fillId="18" borderId="15" xfId="0" applyFont="1" applyFill="1" applyBorder="1" applyAlignment="1">
      <alignment vertical="center" wrapText="1"/>
    </xf>
    <xf numFmtId="0" fontId="7" fillId="19" borderId="19" xfId="0" applyFont="1" applyFill="1" applyBorder="1" applyAlignment="1">
      <alignment vertical="justify" wrapText="1"/>
    </xf>
    <xf numFmtId="167" fontId="7" fillId="19" borderId="39" xfId="1" applyNumberFormat="1" applyFont="1" applyFill="1" applyBorder="1" applyAlignment="1">
      <alignment vertical="justify" wrapText="1"/>
    </xf>
    <xf numFmtId="0" fontId="7" fillId="19" borderId="45" xfId="0" applyFont="1" applyFill="1" applyBorder="1" applyAlignment="1">
      <alignment vertical="justify" wrapText="1"/>
    </xf>
    <xf numFmtId="10" fontId="7" fillId="19" borderId="55" xfId="0" applyNumberFormat="1" applyFont="1" applyFill="1" applyBorder="1" applyAlignment="1">
      <alignment vertical="justify" wrapText="1"/>
    </xf>
    <xf numFmtId="0" fontId="7" fillId="19" borderId="14" xfId="0" applyFont="1" applyFill="1" applyBorder="1" applyAlignment="1">
      <alignment horizontal="right" vertical="justify" wrapText="1"/>
    </xf>
    <xf numFmtId="167" fontId="7" fillId="19" borderId="42" xfId="0" applyNumberFormat="1" applyFont="1" applyFill="1" applyBorder="1" applyAlignment="1">
      <alignment vertical="justify" wrapText="1"/>
    </xf>
    <xf numFmtId="167" fontId="7" fillId="19" borderId="43" xfId="0" applyNumberFormat="1" applyFont="1" applyFill="1" applyBorder="1" applyAlignment="1">
      <alignment vertical="justify" wrapText="1"/>
    </xf>
    <xf numFmtId="0" fontId="7" fillId="19" borderId="45" xfId="0" applyFont="1" applyFill="1" applyBorder="1" applyAlignment="1">
      <alignment horizontal="right" vertical="justify" wrapText="1"/>
    </xf>
    <xf numFmtId="9" fontId="7" fillId="19" borderId="46" xfId="2" applyFont="1" applyFill="1" applyBorder="1" applyAlignment="1">
      <alignment vertical="justify" wrapText="1"/>
    </xf>
    <xf numFmtId="9" fontId="7" fillId="19" borderId="47" xfId="2" applyFont="1" applyFill="1" applyBorder="1" applyAlignment="1">
      <alignment vertical="justify" wrapText="1"/>
    </xf>
    <xf numFmtId="0" fontId="9" fillId="4" borderId="4" xfId="0" applyFont="1" applyFill="1" applyBorder="1" applyAlignment="1">
      <alignment horizontal="center" vertical="justify" wrapText="1"/>
    </xf>
    <xf numFmtId="0" fontId="9" fillId="4" borderId="6" xfId="0" applyFont="1" applyFill="1" applyBorder="1" applyAlignment="1">
      <alignment horizontal="center" vertical="justify" wrapText="1"/>
    </xf>
    <xf numFmtId="0" fontId="9" fillId="4" borderId="7" xfId="0" applyFont="1" applyFill="1" applyBorder="1" applyAlignment="1">
      <alignment horizontal="center" vertical="justify" wrapText="1"/>
    </xf>
    <xf numFmtId="0" fontId="3" fillId="4" borderId="9" xfId="0" applyFont="1" applyFill="1" applyBorder="1" applyAlignment="1">
      <alignment horizontal="center" vertical="justify" wrapText="1"/>
    </xf>
    <xf numFmtId="0" fontId="3" fillId="4" borderId="5" xfId="0" applyFont="1" applyFill="1" applyBorder="1" applyAlignment="1">
      <alignment horizontal="center" vertical="justify" wrapText="1"/>
    </xf>
    <xf numFmtId="0" fontId="3" fillId="4" borderId="18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3" fillId="3" borderId="7" xfId="0" applyFont="1" applyFill="1" applyBorder="1" applyAlignment="1">
      <alignment horizontal="center" vertical="justify" wrapText="1"/>
    </xf>
    <xf numFmtId="0" fontId="3" fillId="3" borderId="0" xfId="0" applyFont="1" applyFill="1" applyAlignment="1">
      <alignment horizontal="center" vertical="justify" wrapText="1"/>
    </xf>
    <xf numFmtId="0" fontId="3" fillId="3" borderId="32" xfId="0" applyFont="1" applyFill="1" applyBorder="1" applyAlignment="1">
      <alignment horizontal="center" vertical="justify" wrapText="1"/>
    </xf>
    <xf numFmtId="0" fontId="3" fillId="3" borderId="9" xfId="0" applyFont="1" applyFill="1" applyBorder="1" applyAlignment="1">
      <alignment horizontal="left" vertical="justify" wrapText="1"/>
    </xf>
    <xf numFmtId="0" fontId="3" fillId="3" borderId="18" xfId="0" applyFont="1" applyFill="1" applyBorder="1" applyAlignment="1">
      <alignment horizontal="left" vertical="justify" wrapText="1"/>
    </xf>
    <xf numFmtId="0" fontId="3" fillId="3" borderId="23" xfId="0" applyFont="1" applyFill="1" applyBorder="1" applyAlignment="1">
      <alignment horizontal="left" vertical="justify" wrapText="1"/>
    </xf>
    <xf numFmtId="0" fontId="3" fillId="3" borderId="15" xfId="0" applyFont="1" applyFill="1" applyBorder="1" applyAlignment="1">
      <alignment horizontal="center" vertical="justify" wrapText="1"/>
    </xf>
    <xf numFmtId="0" fontId="3" fillId="3" borderId="16" xfId="0" applyFont="1" applyFill="1" applyBorder="1" applyAlignment="1">
      <alignment horizontal="center" vertical="justify" wrapText="1"/>
    </xf>
    <xf numFmtId="0" fontId="3" fillId="3" borderId="20" xfId="0" applyFont="1" applyFill="1" applyBorder="1" applyAlignment="1">
      <alignment horizontal="center" vertical="justify" wrapText="1"/>
    </xf>
    <xf numFmtId="0" fontId="3" fillId="3" borderId="21" xfId="0" applyFont="1" applyFill="1" applyBorder="1" applyAlignment="1">
      <alignment horizontal="center" vertical="justify" wrapText="1"/>
    </xf>
    <xf numFmtId="0" fontId="3" fillId="3" borderId="25" xfId="0" applyFont="1" applyFill="1" applyBorder="1" applyAlignment="1">
      <alignment horizontal="center" vertical="justify" wrapText="1"/>
    </xf>
    <xf numFmtId="0" fontId="3" fillId="3" borderId="26" xfId="0" applyFont="1" applyFill="1" applyBorder="1" applyAlignment="1">
      <alignment horizontal="center" vertical="justify" wrapText="1"/>
    </xf>
    <xf numFmtId="0" fontId="3" fillId="3" borderId="6" xfId="0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horizontal="center" vertical="justify" wrapText="1"/>
    </xf>
    <xf numFmtId="0" fontId="2" fillId="4" borderId="6" xfId="0" applyFont="1" applyFill="1" applyBorder="1" applyAlignment="1">
      <alignment horizontal="center" vertical="justify" wrapText="1"/>
    </xf>
    <xf numFmtId="0" fontId="14" fillId="8" borderId="31" xfId="0" applyFont="1" applyFill="1" applyBorder="1" applyAlignment="1">
      <alignment horizontal="center" vertical="justify" wrapText="1"/>
    </xf>
    <xf numFmtId="0" fontId="14" fillId="8" borderId="13" xfId="0" applyFont="1" applyFill="1" applyBorder="1" applyAlignment="1">
      <alignment horizontal="center" vertical="justify" wrapText="1"/>
    </xf>
    <xf numFmtId="0" fontId="4" fillId="4" borderId="18" xfId="0" applyFont="1" applyFill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justify" wrapText="1"/>
    </xf>
    <xf numFmtId="0" fontId="3" fillId="0" borderId="33" xfId="0" applyFont="1" applyBorder="1" applyAlignment="1">
      <alignment horizontal="center" vertical="justify" wrapText="1"/>
    </xf>
    <xf numFmtId="0" fontId="3" fillId="0" borderId="25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justify" wrapText="1"/>
    </xf>
    <xf numFmtId="0" fontId="11" fillId="8" borderId="4" xfId="0" applyFont="1" applyFill="1" applyBorder="1" applyAlignment="1">
      <alignment horizontal="center" vertical="justify" wrapText="1"/>
    </xf>
    <xf numFmtId="0" fontId="11" fillId="8" borderId="6" xfId="0" applyFont="1" applyFill="1" applyBorder="1" applyAlignment="1">
      <alignment horizontal="center" vertical="justify" wrapText="1"/>
    </xf>
    <xf numFmtId="0" fontId="11" fillId="8" borderId="7" xfId="0" applyFont="1" applyFill="1" applyBorder="1" applyAlignment="1">
      <alignment horizontal="center" vertical="justify" wrapText="1"/>
    </xf>
    <xf numFmtId="0" fontId="12" fillId="8" borderId="4" xfId="0" applyFont="1" applyFill="1" applyBorder="1" applyAlignment="1">
      <alignment horizontal="center" vertical="justify" wrapText="1"/>
    </xf>
    <xf numFmtId="0" fontId="12" fillId="8" borderId="6" xfId="0" applyFont="1" applyFill="1" applyBorder="1" applyAlignment="1">
      <alignment horizontal="center" vertical="justify" wrapText="1"/>
    </xf>
    <xf numFmtId="0" fontId="3" fillId="4" borderId="23" xfId="0" applyFont="1" applyFill="1" applyBorder="1" applyAlignment="1">
      <alignment horizontal="center" vertical="justify" wrapText="1"/>
    </xf>
    <xf numFmtId="0" fontId="3" fillId="4" borderId="33" xfId="0" applyFont="1" applyFill="1" applyBorder="1" applyAlignment="1">
      <alignment horizontal="center" vertical="justify" wrapText="1"/>
    </xf>
    <xf numFmtId="0" fontId="3" fillId="4" borderId="25" xfId="0" applyFont="1" applyFill="1" applyBorder="1" applyAlignment="1">
      <alignment horizontal="center" vertical="justify" wrapText="1"/>
    </xf>
    <xf numFmtId="0" fontId="4" fillId="6" borderId="7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3" fillId="6" borderId="36" xfId="0" applyFont="1" applyFill="1" applyBorder="1" applyAlignment="1">
      <alignment horizontal="center" vertical="justify" wrapText="1"/>
    </xf>
    <xf numFmtId="0" fontId="0" fillId="0" borderId="16" xfId="0" applyBorder="1" applyAlignment="1">
      <alignment horizontal="center" vertical="justify" wrapText="1"/>
    </xf>
    <xf numFmtId="0" fontId="3" fillId="6" borderId="37" xfId="0" applyFont="1" applyFill="1" applyBorder="1" applyAlignment="1">
      <alignment horizontal="center" vertical="justify" wrapText="1"/>
    </xf>
    <xf numFmtId="0" fontId="0" fillId="0" borderId="21" xfId="0" applyBorder="1" applyAlignment="1">
      <alignment horizontal="center" vertical="justify" wrapText="1"/>
    </xf>
    <xf numFmtId="0" fontId="3" fillId="6" borderId="6" xfId="0" applyFont="1" applyFill="1" applyBorder="1" applyAlignment="1">
      <alignment horizontal="center" vertical="justify" wrapText="1"/>
    </xf>
    <xf numFmtId="0" fontId="3" fillId="6" borderId="7" xfId="0" applyFont="1" applyFill="1" applyBorder="1" applyAlignment="1">
      <alignment horizontal="center" vertical="justify" wrapText="1"/>
    </xf>
    <xf numFmtId="0" fontId="3" fillId="6" borderId="9" xfId="0" applyFont="1" applyFill="1" applyBorder="1" applyAlignment="1">
      <alignment horizontal="center" vertical="justify" wrapText="1"/>
    </xf>
    <xf numFmtId="0" fontId="3" fillId="6" borderId="18" xfId="0" applyFont="1" applyFill="1" applyBorder="1" applyAlignment="1">
      <alignment horizontal="center" vertical="justify" wrapText="1"/>
    </xf>
    <xf numFmtId="0" fontId="3" fillId="6" borderId="23" xfId="0" applyFont="1" applyFill="1" applyBorder="1" applyAlignment="1">
      <alignment horizontal="center" vertical="justify" wrapText="1"/>
    </xf>
    <xf numFmtId="0" fontId="4" fillId="6" borderId="62" xfId="0" applyFont="1" applyFill="1" applyBorder="1" applyAlignment="1">
      <alignment horizontal="center" vertical="center" wrapText="1"/>
    </xf>
    <xf numFmtId="0" fontId="4" fillId="6" borderId="69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justify" wrapText="1"/>
    </xf>
    <xf numFmtId="0" fontId="15" fillId="6" borderId="6" xfId="0" applyFont="1" applyFill="1" applyBorder="1" applyAlignment="1">
      <alignment horizontal="center" vertical="justify" wrapText="1"/>
    </xf>
    <xf numFmtId="0" fontId="15" fillId="6" borderId="7" xfId="0" applyFont="1" applyFill="1" applyBorder="1" applyAlignment="1">
      <alignment horizontal="center" vertical="justify" wrapText="1"/>
    </xf>
    <xf numFmtId="0" fontId="4" fillId="0" borderId="40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41" xfId="0" applyFont="1" applyBorder="1" applyAlignment="1">
      <alignment horizontal="left" vertical="justify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justify" wrapText="1"/>
    </xf>
    <xf numFmtId="0" fontId="8" fillId="7" borderId="37" xfId="0" applyFont="1" applyFill="1" applyBorder="1" applyAlignment="1">
      <alignment horizontal="center" vertical="justify" wrapText="1"/>
    </xf>
    <xf numFmtId="0" fontId="8" fillId="7" borderId="38" xfId="0" applyFont="1" applyFill="1" applyBorder="1" applyAlignment="1">
      <alignment horizontal="center" vertical="justify" wrapText="1"/>
    </xf>
    <xf numFmtId="0" fontId="7" fillId="7" borderId="4" xfId="0" applyFont="1" applyFill="1" applyBorder="1" applyAlignment="1">
      <alignment horizontal="center" vertical="justify" wrapText="1"/>
    </xf>
    <xf numFmtId="0" fontId="7" fillId="7" borderId="6" xfId="0" applyFont="1" applyFill="1" applyBorder="1" applyAlignment="1">
      <alignment horizontal="center" vertical="justify" wrapText="1"/>
    </xf>
    <xf numFmtId="0" fontId="7" fillId="7" borderId="7" xfId="0" applyFont="1" applyFill="1" applyBorder="1" applyAlignment="1">
      <alignment horizontal="center" vertical="justify" wrapText="1"/>
    </xf>
    <xf numFmtId="0" fontId="7" fillId="7" borderId="9" xfId="0" applyFont="1" applyFill="1" applyBorder="1" applyAlignment="1">
      <alignment horizontal="left" vertical="justify" wrapText="1"/>
    </xf>
    <xf numFmtId="0" fontId="0" fillId="0" borderId="18" xfId="0" applyBorder="1" applyAlignment="1">
      <alignment horizontal="left" vertical="justify" wrapText="1"/>
    </xf>
    <xf numFmtId="0" fontId="0" fillId="0" borderId="23" xfId="0" applyBorder="1" applyAlignment="1">
      <alignment horizontal="left" vertical="justify" wrapText="1"/>
    </xf>
    <xf numFmtId="0" fontId="7" fillId="7" borderId="4" xfId="0" applyFont="1" applyFill="1" applyBorder="1" applyAlignment="1">
      <alignment horizontal="left" vertical="justify" wrapText="1"/>
    </xf>
    <xf numFmtId="0" fontId="0" fillId="0" borderId="6" xfId="0" applyBorder="1" applyAlignment="1">
      <alignment vertical="justify" wrapText="1"/>
    </xf>
    <xf numFmtId="0" fontId="0" fillId="0" borderId="7" xfId="0" applyBorder="1" applyAlignment="1">
      <alignment vertical="justify" wrapText="1"/>
    </xf>
    <xf numFmtId="0" fontId="7" fillId="7" borderId="31" xfId="0" applyFont="1" applyFill="1" applyBorder="1" applyAlignment="1">
      <alignment horizontal="left" vertical="justify" wrapText="1"/>
    </xf>
    <xf numFmtId="0" fontId="0" fillId="0" borderId="13" xfId="0" applyBorder="1" applyAlignment="1">
      <alignment vertical="justify" wrapText="1"/>
    </xf>
    <xf numFmtId="0" fontId="0" fillId="0" borderId="34" xfId="0" applyBorder="1" applyAlignment="1">
      <alignment vertical="justify" wrapText="1"/>
    </xf>
    <xf numFmtId="0" fontId="7" fillId="7" borderId="36" xfId="0" applyFont="1" applyFill="1" applyBorder="1" applyAlignment="1">
      <alignment horizontal="center" vertical="justify" wrapText="1"/>
    </xf>
    <xf numFmtId="0" fontId="7" fillId="7" borderId="16" xfId="0" applyFont="1" applyFill="1" applyBorder="1" applyAlignment="1">
      <alignment horizontal="center" vertical="justify" wrapText="1"/>
    </xf>
    <xf numFmtId="0" fontId="7" fillId="7" borderId="37" xfId="0" applyFont="1" applyFill="1" applyBorder="1" applyAlignment="1">
      <alignment horizontal="center" vertical="justify" wrapText="1"/>
    </xf>
    <xf numFmtId="0" fontId="7" fillId="7" borderId="21" xfId="0" applyFont="1" applyFill="1" applyBorder="1" applyAlignment="1">
      <alignment horizontal="center" vertical="justify" wrapText="1"/>
    </xf>
    <xf numFmtId="0" fontId="7" fillId="7" borderId="38" xfId="0" applyFont="1" applyFill="1" applyBorder="1" applyAlignment="1">
      <alignment horizontal="center" vertical="justify" wrapText="1"/>
    </xf>
    <xf numFmtId="0" fontId="7" fillId="7" borderId="35" xfId="0" applyFont="1" applyFill="1" applyBorder="1" applyAlignment="1">
      <alignment horizontal="center" vertical="justify" wrapText="1"/>
    </xf>
    <xf numFmtId="0" fontId="15" fillId="7" borderId="4" xfId="0" applyFont="1" applyFill="1" applyBorder="1" applyAlignment="1">
      <alignment horizontal="center" vertical="justify" wrapText="1"/>
    </xf>
    <xf numFmtId="0" fontId="15" fillId="7" borderId="6" xfId="0" applyFont="1" applyFill="1" applyBorder="1" applyAlignment="1">
      <alignment horizontal="center" vertical="justify" wrapText="1"/>
    </xf>
    <xf numFmtId="0" fontId="15" fillId="7" borderId="7" xfId="0" applyFont="1" applyFill="1" applyBorder="1" applyAlignment="1">
      <alignment horizontal="center" vertical="justify" wrapText="1"/>
    </xf>
    <xf numFmtId="0" fontId="10" fillId="0" borderId="25" xfId="0" applyFont="1" applyBorder="1" applyAlignment="1">
      <alignment horizontal="center" vertical="justify" wrapText="1"/>
    </xf>
    <xf numFmtId="0" fontId="8" fillId="7" borderId="31" xfId="0" applyFont="1" applyFill="1" applyBorder="1" applyAlignment="1">
      <alignment horizontal="center" vertical="justify" wrapText="1"/>
    </xf>
    <xf numFmtId="0" fontId="8" fillId="7" borderId="5" xfId="0" applyFont="1" applyFill="1" applyBorder="1" applyAlignment="1">
      <alignment horizontal="center" vertical="justify" wrapText="1"/>
    </xf>
    <xf numFmtId="0" fontId="8" fillId="7" borderId="33" xfId="0" applyFont="1" applyFill="1" applyBorder="1" applyAlignment="1">
      <alignment horizontal="center" vertical="justify" wrapText="1"/>
    </xf>
    <xf numFmtId="0" fontId="7" fillId="16" borderId="4" xfId="0" applyFont="1" applyFill="1" applyBorder="1" applyAlignment="1">
      <alignment horizontal="left" vertical="justify" wrapText="1"/>
    </xf>
    <xf numFmtId="0" fontId="0" fillId="16" borderId="6" xfId="0" applyFill="1" applyBorder="1" applyAlignment="1">
      <alignment vertical="justify" wrapText="1"/>
    </xf>
    <xf numFmtId="0" fontId="0" fillId="16" borderId="7" xfId="0" applyFill="1" applyBorder="1" applyAlignment="1">
      <alignment vertical="justify" wrapText="1"/>
    </xf>
    <xf numFmtId="0" fontId="7" fillId="16" borderId="31" xfId="0" applyFont="1" applyFill="1" applyBorder="1" applyAlignment="1">
      <alignment horizontal="left" vertical="justify" wrapText="1"/>
    </xf>
    <xf numFmtId="0" fontId="0" fillId="16" borderId="13" xfId="0" applyFill="1" applyBorder="1" applyAlignment="1">
      <alignment vertical="justify" wrapText="1"/>
    </xf>
    <xf numFmtId="0" fontId="0" fillId="16" borderId="34" xfId="0" applyFill="1" applyBorder="1" applyAlignment="1">
      <alignment vertical="justify" wrapText="1"/>
    </xf>
    <xf numFmtId="0" fontId="15" fillId="16" borderId="4" xfId="0" applyFont="1" applyFill="1" applyBorder="1" applyAlignment="1">
      <alignment horizontal="center" vertical="justify" wrapText="1"/>
    </xf>
    <xf numFmtId="0" fontId="15" fillId="16" borderId="6" xfId="0" applyFont="1" applyFill="1" applyBorder="1" applyAlignment="1">
      <alignment horizontal="center" vertical="justify" wrapText="1"/>
    </xf>
    <xf numFmtId="0" fontId="15" fillId="16" borderId="7" xfId="0" applyFont="1" applyFill="1" applyBorder="1" applyAlignment="1">
      <alignment horizontal="center" vertical="justify" wrapText="1"/>
    </xf>
    <xf numFmtId="0" fontId="7" fillId="16" borderId="9" xfId="0" applyFont="1" applyFill="1" applyBorder="1" applyAlignment="1">
      <alignment horizontal="left" vertical="justify" wrapText="1"/>
    </xf>
    <xf numFmtId="0" fontId="0" fillId="16" borderId="18" xfId="0" applyFill="1" applyBorder="1" applyAlignment="1">
      <alignment horizontal="left" vertical="justify" wrapText="1"/>
    </xf>
    <xf numFmtId="0" fontId="0" fillId="16" borderId="23" xfId="0" applyFill="1" applyBorder="1" applyAlignment="1">
      <alignment horizontal="left" vertical="justify" wrapText="1"/>
    </xf>
    <xf numFmtId="0" fontId="7" fillId="16" borderId="36" xfId="0" applyFont="1" applyFill="1" applyBorder="1" applyAlignment="1">
      <alignment horizontal="center" vertical="justify" wrapText="1"/>
    </xf>
    <xf numFmtId="0" fontId="7" fillId="16" borderId="16" xfId="0" applyFont="1" applyFill="1" applyBorder="1" applyAlignment="1">
      <alignment horizontal="center" vertical="justify" wrapText="1"/>
    </xf>
    <xf numFmtId="0" fontId="7" fillId="16" borderId="37" xfId="0" applyFont="1" applyFill="1" applyBorder="1" applyAlignment="1">
      <alignment horizontal="center" vertical="justify" wrapText="1"/>
    </xf>
    <xf numFmtId="0" fontId="7" fillId="16" borderId="21" xfId="0" applyFont="1" applyFill="1" applyBorder="1" applyAlignment="1">
      <alignment horizontal="center" vertical="justify" wrapText="1"/>
    </xf>
    <xf numFmtId="0" fontId="7" fillId="16" borderId="38" xfId="0" applyFont="1" applyFill="1" applyBorder="1" applyAlignment="1">
      <alignment horizontal="center" vertical="justify" wrapText="1"/>
    </xf>
    <xf numFmtId="0" fontId="7" fillId="16" borderId="35" xfId="0" applyFont="1" applyFill="1" applyBorder="1" applyAlignment="1">
      <alignment horizontal="center" vertical="justify" wrapText="1"/>
    </xf>
    <xf numFmtId="0" fontId="16" fillId="9" borderId="29" xfId="0" applyFont="1" applyFill="1" applyBorder="1" applyAlignment="1">
      <alignment horizontal="center" vertical="justify" wrapText="1"/>
    </xf>
    <xf numFmtId="0" fontId="16" fillId="9" borderId="52" xfId="0" applyFont="1" applyFill="1" applyBorder="1" applyAlignment="1">
      <alignment horizontal="center" vertical="justify" wrapText="1"/>
    </xf>
    <xf numFmtId="0" fontId="16" fillId="9" borderId="53" xfId="0" applyFont="1" applyFill="1" applyBorder="1" applyAlignment="1">
      <alignment horizontal="center" vertical="justify" wrapText="1"/>
    </xf>
    <xf numFmtId="0" fontId="3" fillId="9" borderId="9" xfId="0" applyFont="1" applyFill="1" applyBorder="1" applyAlignment="1">
      <alignment horizontal="center" vertical="justify" wrapText="1"/>
    </xf>
    <xf numFmtId="0" fontId="0" fillId="0" borderId="18" xfId="0" applyBorder="1" applyAlignment="1">
      <alignment horizontal="center" vertical="justify" wrapText="1"/>
    </xf>
    <xf numFmtId="0" fontId="0" fillId="0" borderId="23" xfId="0" applyBorder="1" applyAlignment="1">
      <alignment horizontal="center" vertical="justify" wrapText="1"/>
    </xf>
    <xf numFmtId="0" fontId="22" fillId="9" borderId="4" xfId="0" applyFont="1" applyFill="1" applyBorder="1" applyAlignment="1">
      <alignment horizontal="center" vertical="justify" wrapText="1"/>
    </xf>
    <xf numFmtId="0" fontId="22" fillId="9" borderId="6" xfId="0" applyFont="1" applyFill="1" applyBorder="1" applyAlignment="1">
      <alignment horizontal="center" vertical="justify" wrapText="1"/>
    </xf>
    <xf numFmtId="0" fontId="22" fillId="9" borderId="7" xfId="0" applyFont="1" applyFill="1" applyBorder="1" applyAlignment="1">
      <alignment horizontal="center" vertical="justify" wrapText="1"/>
    </xf>
    <xf numFmtId="0" fontId="3" fillId="9" borderId="4" xfId="0" applyFont="1" applyFill="1" applyBorder="1" applyAlignment="1">
      <alignment horizontal="center" vertical="justify" wrapText="1"/>
    </xf>
    <xf numFmtId="0" fontId="3" fillId="9" borderId="6" xfId="0" applyFont="1" applyFill="1" applyBorder="1" applyAlignment="1">
      <alignment horizontal="center" vertical="justify" wrapText="1"/>
    </xf>
    <xf numFmtId="0" fontId="3" fillId="9" borderId="7" xfId="0" applyFont="1" applyFill="1" applyBorder="1" applyAlignment="1">
      <alignment horizontal="center" vertical="justify" wrapText="1"/>
    </xf>
    <xf numFmtId="0" fontId="3" fillId="9" borderId="37" xfId="0" applyFont="1" applyFill="1" applyBorder="1" applyAlignment="1">
      <alignment horizontal="center" vertical="justify" wrapText="1"/>
    </xf>
    <xf numFmtId="0" fontId="3" fillId="9" borderId="21" xfId="0" applyFont="1" applyFill="1" applyBorder="1" applyAlignment="1">
      <alignment horizontal="center" vertical="justify" wrapText="1"/>
    </xf>
    <xf numFmtId="0" fontId="10" fillId="4" borderId="6" xfId="0" applyFont="1" applyFill="1" applyBorder="1" applyAlignment="1">
      <alignment horizontal="center" vertical="justify" wrapText="1"/>
    </xf>
    <xf numFmtId="0" fontId="3" fillId="9" borderId="36" xfId="0" applyFont="1" applyFill="1" applyBorder="1" applyAlignment="1">
      <alignment horizontal="center" vertical="justify" wrapText="1"/>
    </xf>
    <xf numFmtId="0" fontId="3" fillId="9" borderId="16" xfId="0" applyFont="1" applyFill="1" applyBorder="1" applyAlignment="1">
      <alignment horizontal="center" vertical="justify" wrapText="1"/>
    </xf>
    <xf numFmtId="0" fontId="3" fillId="9" borderId="38" xfId="0" applyFont="1" applyFill="1" applyBorder="1" applyAlignment="1">
      <alignment horizontal="center" vertical="justify" wrapText="1"/>
    </xf>
    <xf numFmtId="0" fontId="3" fillId="9" borderId="35" xfId="0" applyFont="1" applyFill="1" applyBorder="1" applyAlignment="1">
      <alignment horizontal="center" vertical="justify" wrapText="1"/>
    </xf>
    <xf numFmtId="167" fontId="27" fillId="0" borderId="0" xfId="0" applyNumberFormat="1" applyFont="1" applyAlignment="1">
      <alignment wrapText="1"/>
    </xf>
    <xf numFmtId="0" fontId="28" fillId="0" borderId="0" xfId="0" applyFont="1" applyAlignment="1">
      <alignment horizontal="center" wrapText="1"/>
    </xf>
    <xf numFmtId="0" fontId="30" fillId="10" borderId="51" xfId="0" applyFont="1" applyFill="1" applyBorder="1" applyAlignment="1">
      <alignment horizontal="center" wrapText="1"/>
    </xf>
    <xf numFmtId="0" fontId="30" fillId="10" borderId="50" xfId="0" applyFont="1" applyFill="1" applyBorder="1" applyAlignment="1">
      <alignment horizontal="center" wrapText="1"/>
    </xf>
    <xf numFmtId="167" fontId="30" fillId="10" borderId="51" xfId="0" applyNumberFormat="1" applyFont="1" applyFill="1" applyBorder="1" applyAlignment="1">
      <alignment horizontal="center" wrapText="1"/>
    </xf>
    <xf numFmtId="167" fontId="30" fillId="10" borderId="50" xfId="0" applyNumberFormat="1" applyFont="1" applyFill="1" applyBorder="1" applyAlignment="1">
      <alignment horizontal="center" wrapText="1"/>
    </xf>
    <xf numFmtId="167" fontId="30" fillId="10" borderId="39" xfId="0" applyNumberFormat="1" applyFont="1" applyFill="1" applyBorder="1" applyAlignment="1">
      <alignment horizontal="center" wrapText="1"/>
    </xf>
    <xf numFmtId="167" fontId="30" fillId="10" borderId="22" xfId="0" applyNumberFormat="1" applyFont="1" applyFill="1" applyBorder="1" applyAlignment="1">
      <alignment horizontal="center" wrapText="1"/>
    </xf>
    <xf numFmtId="0" fontId="36" fillId="11" borderId="39" xfId="0" applyFont="1" applyFill="1" applyBorder="1" applyAlignment="1">
      <alignment horizontal="center" wrapText="1"/>
    </xf>
    <xf numFmtId="0" fontId="36" fillId="11" borderId="20" xfId="0" applyFont="1" applyFill="1" applyBorder="1" applyAlignment="1">
      <alignment horizontal="center" wrapText="1"/>
    </xf>
    <xf numFmtId="0" fontId="36" fillId="11" borderId="22" xfId="0" applyFont="1" applyFill="1" applyBorder="1" applyAlignment="1">
      <alignment horizontal="center" wrapText="1"/>
    </xf>
    <xf numFmtId="0" fontId="37" fillId="0" borderId="39" xfId="0" applyFont="1" applyBorder="1" applyAlignment="1">
      <alignment horizontal="center" wrapText="1"/>
    </xf>
    <xf numFmtId="0" fontId="37" fillId="0" borderId="2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6" fillId="17" borderId="4" xfId="0" applyFont="1" applyFill="1" applyBorder="1" applyAlignment="1">
      <alignment horizontal="center" vertical="justify" wrapText="1"/>
    </xf>
    <xf numFmtId="0" fontId="16" fillId="17" borderId="6" xfId="0" applyFont="1" applyFill="1" applyBorder="1" applyAlignment="1">
      <alignment horizontal="center" vertical="justify" wrapText="1"/>
    </xf>
    <xf numFmtId="0" fontId="16" fillId="17" borderId="7" xfId="0" applyFont="1" applyFill="1" applyBorder="1" applyAlignment="1">
      <alignment horizontal="center" vertical="justify" wrapText="1"/>
    </xf>
    <xf numFmtId="0" fontId="41" fillId="0" borderId="0" xfId="0" applyFont="1" applyAlignment="1">
      <alignment horizontal="center" vertical="justify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justify" wrapText="1"/>
    </xf>
    <xf numFmtId="0" fontId="42" fillId="4" borderId="42" xfId="0" applyFont="1" applyFill="1" applyBorder="1" applyAlignment="1">
      <alignment horizontal="center" vertical="justify" wrapText="1"/>
    </xf>
    <xf numFmtId="0" fontId="43" fillId="4" borderId="42" xfId="0" applyFont="1" applyFill="1" applyBorder="1" applyAlignment="1">
      <alignment horizontal="center" vertical="justify" wrapText="1"/>
    </xf>
    <xf numFmtId="0" fontId="43" fillId="4" borderId="43" xfId="0" applyFont="1" applyFill="1" applyBorder="1" applyAlignment="1">
      <alignment horizontal="center" vertical="justify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justify" wrapText="1"/>
    </xf>
    <xf numFmtId="0" fontId="3" fillId="4" borderId="1" xfId="0" applyFont="1" applyFill="1" applyBorder="1" applyAlignment="1">
      <alignment horizontal="center" vertical="justify" wrapText="1"/>
    </xf>
    <xf numFmtId="0" fontId="3" fillId="4" borderId="44" xfId="0" applyFont="1" applyFill="1" applyBorder="1" applyAlignment="1">
      <alignment horizontal="center" vertical="justify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justify" wrapText="1"/>
    </xf>
    <xf numFmtId="0" fontId="3" fillId="17" borderId="7" xfId="0" applyFont="1" applyFill="1" applyBorder="1" applyAlignment="1">
      <alignment horizontal="center" vertical="justify" wrapText="1"/>
    </xf>
    <xf numFmtId="167" fontId="3" fillId="4" borderId="50" xfId="0" applyNumberFormat="1" applyFont="1" applyFill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171" fontId="4" fillId="0" borderId="51" xfId="2" applyNumberFormat="1" applyFont="1" applyBorder="1" applyAlignment="1">
      <alignment horizontal="center" vertical="center" wrapText="1"/>
    </xf>
    <xf numFmtId="171" fontId="4" fillId="0" borderId="63" xfId="2" applyNumberFormat="1" applyFont="1" applyBorder="1" applyAlignment="1">
      <alignment horizontal="center" vertical="center" wrapText="1"/>
    </xf>
    <xf numFmtId="171" fontId="4" fillId="0" borderId="50" xfId="2" applyNumberFormat="1" applyFont="1" applyBorder="1" applyAlignment="1">
      <alignment horizontal="center" vertical="center" wrapText="1"/>
    </xf>
    <xf numFmtId="0" fontId="47" fillId="17" borderId="4" xfId="0" applyFont="1" applyFill="1" applyBorder="1" applyAlignment="1">
      <alignment horizontal="center" vertical="center" wrapText="1"/>
    </xf>
    <xf numFmtId="0" fontId="47" fillId="17" borderId="6" xfId="0" applyFont="1" applyFill="1" applyBorder="1" applyAlignment="1">
      <alignment horizontal="center" vertical="center" wrapText="1"/>
    </xf>
    <xf numFmtId="0" fontId="47" fillId="17" borderId="7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justify" wrapText="1"/>
    </xf>
    <xf numFmtId="0" fontId="4" fillId="4" borderId="71" xfId="0" applyFont="1" applyFill="1" applyBorder="1" applyAlignment="1">
      <alignment horizontal="center" vertical="justify" wrapText="1"/>
    </xf>
    <xf numFmtId="0" fontId="3" fillId="4" borderId="72" xfId="0" applyFont="1" applyFill="1" applyBorder="1" applyAlignment="1">
      <alignment horizontal="center" vertical="justify" wrapText="1"/>
    </xf>
    <xf numFmtId="0" fontId="4" fillId="4" borderId="48" xfId="0" applyFont="1" applyFill="1" applyBorder="1" applyAlignment="1">
      <alignment horizontal="center" vertical="justify" wrapText="1"/>
    </xf>
    <xf numFmtId="167" fontId="3" fillId="4" borderId="63" xfId="0" applyNumberFormat="1" applyFont="1" applyFill="1" applyBorder="1" applyAlignment="1">
      <alignment horizontal="center" vertical="justify" wrapText="1"/>
    </xf>
    <xf numFmtId="167" fontId="3" fillId="4" borderId="50" xfId="0" applyNumberFormat="1" applyFont="1" applyFill="1" applyBorder="1" applyAlignment="1">
      <alignment horizontal="center" vertical="justify" wrapText="1"/>
    </xf>
    <xf numFmtId="167" fontId="3" fillId="4" borderId="72" xfId="0" applyNumberFormat="1" applyFont="1" applyFill="1" applyBorder="1" applyAlignment="1">
      <alignment horizontal="center" vertical="justify" wrapText="1"/>
    </xf>
    <xf numFmtId="167" fontId="3" fillId="4" borderId="3" xfId="0" applyNumberFormat="1" applyFont="1" applyFill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 wrapText="1"/>
    </xf>
    <xf numFmtId="0" fontId="6" fillId="0" borderId="44" xfId="0" applyFont="1" applyBorder="1" applyAlignment="1">
      <alignment horizontal="center" vertical="justify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justify" wrapText="1"/>
    </xf>
    <xf numFmtId="0" fontId="3" fillId="4" borderId="20" xfId="0" applyFont="1" applyFill="1" applyBorder="1" applyAlignment="1">
      <alignment horizontal="center" vertical="justify" wrapText="1"/>
    </xf>
    <xf numFmtId="0" fontId="3" fillId="4" borderId="21" xfId="0" applyFont="1" applyFill="1" applyBorder="1" applyAlignment="1">
      <alignment horizontal="center" vertical="justify" wrapText="1"/>
    </xf>
    <xf numFmtId="0" fontId="42" fillId="4" borderId="37" xfId="0" applyFont="1" applyFill="1" applyBorder="1" applyAlignment="1">
      <alignment horizontal="center" vertical="justify" wrapText="1"/>
    </xf>
    <xf numFmtId="0" fontId="42" fillId="4" borderId="20" xfId="0" applyFont="1" applyFill="1" applyBorder="1" applyAlignment="1">
      <alignment horizontal="center" vertical="justify" wrapText="1"/>
    </xf>
    <xf numFmtId="0" fontId="42" fillId="4" borderId="21" xfId="0" applyFont="1" applyFill="1" applyBorder="1" applyAlignment="1">
      <alignment horizontal="center" vertical="justify" wrapText="1"/>
    </xf>
    <xf numFmtId="0" fontId="3" fillId="17" borderId="1" xfId="0" applyFont="1" applyFill="1" applyBorder="1" applyAlignment="1">
      <alignment horizontal="center" vertical="justify" wrapText="1"/>
    </xf>
    <xf numFmtId="0" fontId="3" fillId="17" borderId="44" xfId="0" applyFont="1" applyFill="1" applyBorder="1" applyAlignment="1">
      <alignment horizontal="center" vertical="justify" wrapText="1"/>
    </xf>
    <xf numFmtId="0" fontId="44" fillId="0" borderId="19" xfId="0" applyFont="1" applyBorder="1" applyAlignment="1">
      <alignment horizontal="center" vertical="justify" wrapText="1"/>
    </xf>
    <xf numFmtId="0" fontId="44" fillId="0" borderId="1" xfId="0" applyFont="1" applyBorder="1" applyAlignment="1">
      <alignment horizontal="center" vertical="justify" wrapText="1"/>
    </xf>
    <xf numFmtId="0" fontId="44" fillId="0" borderId="44" xfId="0" applyFont="1" applyBorder="1" applyAlignment="1">
      <alignment horizontal="center" vertical="justify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justify" wrapText="1"/>
    </xf>
    <xf numFmtId="0" fontId="6" fillId="0" borderId="46" xfId="0" applyFont="1" applyBorder="1" applyAlignment="1">
      <alignment horizontal="center" vertical="justify" wrapText="1"/>
    </xf>
    <xf numFmtId="0" fontId="6" fillId="0" borderId="47" xfId="0" applyFont="1" applyBorder="1" applyAlignment="1">
      <alignment horizontal="center" vertical="justify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justify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right" vertical="justify" wrapText="1"/>
    </xf>
    <xf numFmtId="0" fontId="3" fillId="4" borderId="1" xfId="0" applyFont="1" applyFill="1" applyBorder="1" applyAlignment="1">
      <alignment horizontal="right" vertical="justify" wrapText="1"/>
    </xf>
    <xf numFmtId="0" fontId="3" fillId="4" borderId="44" xfId="0" applyFont="1" applyFill="1" applyBorder="1" applyAlignment="1">
      <alignment horizontal="right" vertical="justify" wrapText="1"/>
    </xf>
    <xf numFmtId="0" fontId="3" fillId="5" borderId="5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42" fillId="4" borderId="19" xfId="0" applyFont="1" applyFill="1" applyBorder="1" applyAlignment="1">
      <alignment horizontal="center" vertical="justify" wrapText="1"/>
    </xf>
    <xf numFmtId="0" fontId="42" fillId="4" borderId="1" xfId="0" applyFont="1" applyFill="1" applyBorder="1" applyAlignment="1">
      <alignment horizontal="center" vertical="justify" wrapText="1"/>
    </xf>
    <xf numFmtId="0" fontId="42" fillId="4" borderId="44" xfId="0" applyFont="1" applyFill="1" applyBorder="1" applyAlignment="1">
      <alignment horizontal="center" vertical="justify" wrapText="1"/>
    </xf>
    <xf numFmtId="0" fontId="0" fillId="0" borderId="39" xfId="0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justify" wrapText="1"/>
    </xf>
    <xf numFmtId="0" fontId="3" fillId="4" borderId="50" xfId="0" applyFont="1" applyFill="1" applyBorder="1" applyAlignment="1">
      <alignment horizontal="center" vertical="justify" wrapText="1"/>
    </xf>
    <xf numFmtId="0" fontId="3" fillId="4" borderId="59" xfId="0" applyFont="1" applyFill="1" applyBorder="1" applyAlignment="1">
      <alignment horizontal="center" vertical="justify" wrapText="1"/>
    </xf>
    <xf numFmtId="0" fontId="3" fillId="5" borderId="39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171" fontId="7" fillId="17" borderId="64" xfId="2" applyNumberFormat="1" applyFont="1" applyFill="1" applyBorder="1" applyAlignment="1">
      <alignment horizontal="center" vertical="center" wrapText="1"/>
    </xf>
    <xf numFmtId="171" fontId="7" fillId="17" borderId="61" xfId="2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justify" wrapText="1"/>
    </xf>
    <xf numFmtId="0" fontId="47" fillId="8" borderId="4" xfId="0" applyFont="1" applyFill="1" applyBorder="1" applyAlignment="1">
      <alignment horizontal="center" vertical="center" wrapText="1"/>
    </xf>
    <xf numFmtId="0" fontId="47" fillId="8" borderId="6" xfId="0" applyFont="1" applyFill="1" applyBorder="1" applyAlignment="1">
      <alignment horizontal="center" vertical="center" wrapText="1"/>
    </xf>
    <xf numFmtId="0" fontId="4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167" fontId="7" fillId="8" borderId="56" xfId="0" applyNumberFormat="1" applyFont="1" applyFill="1" applyBorder="1" applyAlignment="1">
      <alignment horizontal="center" vertical="center" wrapText="1"/>
    </xf>
    <xf numFmtId="167" fontId="7" fillId="8" borderId="57" xfId="0" applyNumberFormat="1" applyFont="1" applyFill="1" applyBorder="1" applyAlignment="1">
      <alignment horizontal="center" vertical="center" wrapText="1"/>
    </xf>
    <xf numFmtId="167" fontId="7" fillId="8" borderId="54" xfId="0" applyNumberFormat="1" applyFont="1" applyFill="1" applyBorder="1" applyAlignment="1">
      <alignment horizontal="center" vertical="center" wrapText="1"/>
    </xf>
    <xf numFmtId="167" fontId="7" fillId="8" borderId="15" xfId="0" applyNumberFormat="1" applyFont="1" applyFill="1" applyBorder="1" applyAlignment="1">
      <alignment horizontal="center" vertical="center" wrapText="1"/>
    </xf>
    <xf numFmtId="167" fontId="7" fillId="8" borderId="17" xfId="0" applyNumberFormat="1" applyFont="1" applyFill="1" applyBorder="1" applyAlignment="1">
      <alignment horizontal="center" vertical="center" wrapText="1"/>
    </xf>
    <xf numFmtId="167" fontId="7" fillId="8" borderId="58" xfId="0" applyNumberFormat="1" applyFont="1" applyFill="1" applyBorder="1" applyAlignment="1">
      <alignment horizontal="center" vertical="center" wrapText="1"/>
    </xf>
    <xf numFmtId="167" fontId="7" fillId="8" borderId="61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justify" wrapText="1"/>
    </xf>
    <xf numFmtId="0" fontId="15" fillId="8" borderId="6" xfId="0" applyFont="1" applyFill="1" applyBorder="1" applyAlignment="1">
      <alignment horizontal="center" vertical="justify" wrapText="1"/>
    </xf>
    <xf numFmtId="0" fontId="15" fillId="8" borderId="7" xfId="0" applyFont="1" applyFill="1" applyBorder="1" applyAlignment="1">
      <alignment horizontal="center" vertical="justify" wrapText="1"/>
    </xf>
    <xf numFmtId="0" fontId="4" fillId="0" borderId="75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2" fillId="4" borderId="36" xfId="0" applyFont="1" applyFill="1" applyBorder="1" applyAlignment="1">
      <alignment horizontal="center" vertical="justify" wrapText="1"/>
    </xf>
    <xf numFmtId="0" fontId="42" fillId="4" borderId="15" xfId="0" applyFont="1" applyFill="1" applyBorder="1" applyAlignment="1">
      <alignment horizontal="center" vertical="justify" wrapText="1"/>
    </xf>
    <xf numFmtId="0" fontId="42" fillId="4" borderId="16" xfId="0" applyFont="1" applyFill="1" applyBorder="1" applyAlignment="1">
      <alignment horizontal="center" vertical="justify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justify" wrapText="1"/>
    </xf>
    <xf numFmtId="0" fontId="6" fillId="0" borderId="28" xfId="0" applyFont="1" applyBorder="1" applyAlignment="1">
      <alignment horizontal="center" vertical="justify" wrapText="1"/>
    </xf>
    <xf numFmtId="0" fontId="6" fillId="0" borderId="35" xfId="0" applyFont="1" applyBorder="1" applyAlignment="1">
      <alignment horizontal="center" vertical="justify" wrapText="1"/>
    </xf>
    <xf numFmtId="167" fontId="7" fillId="18" borderId="58" xfId="0" applyNumberFormat="1" applyFont="1" applyFill="1" applyBorder="1" applyAlignment="1">
      <alignment horizontal="center" vertical="center" wrapText="1"/>
    </xf>
    <xf numFmtId="167" fontId="7" fillId="18" borderId="61" xfId="0" applyNumberFormat="1" applyFont="1" applyFill="1" applyBorder="1" applyAlignment="1">
      <alignment horizontal="center" vertical="center" wrapText="1"/>
    </xf>
    <xf numFmtId="171" fontId="7" fillId="19" borderId="64" xfId="2" applyNumberFormat="1" applyFont="1" applyFill="1" applyBorder="1" applyAlignment="1">
      <alignment horizontal="center" vertical="center" wrapText="1"/>
    </xf>
    <xf numFmtId="171" fontId="7" fillId="19" borderId="61" xfId="2" applyNumberFormat="1" applyFont="1" applyFill="1" applyBorder="1" applyAlignment="1">
      <alignment horizontal="center" vertical="center" wrapText="1"/>
    </xf>
    <xf numFmtId="0" fontId="47" fillId="18" borderId="4" xfId="0" applyFont="1" applyFill="1" applyBorder="1" applyAlignment="1">
      <alignment horizontal="center" vertical="center" wrapText="1"/>
    </xf>
    <xf numFmtId="0" fontId="47" fillId="18" borderId="6" xfId="0" applyFont="1" applyFill="1" applyBorder="1" applyAlignment="1">
      <alignment horizontal="center" vertical="center" wrapText="1"/>
    </xf>
    <xf numFmtId="0" fontId="47" fillId="18" borderId="7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24" xfId="0" applyFont="1" applyFill="1" applyBorder="1" applyAlignment="1">
      <alignment horizontal="center" vertical="center" wrapText="1"/>
    </xf>
    <xf numFmtId="167" fontId="7" fillId="18" borderId="56" xfId="0" applyNumberFormat="1" applyFont="1" applyFill="1" applyBorder="1" applyAlignment="1">
      <alignment horizontal="center" vertical="center" wrapText="1"/>
    </xf>
    <xf numFmtId="167" fontId="7" fillId="18" borderId="57" xfId="0" applyNumberFormat="1" applyFont="1" applyFill="1" applyBorder="1" applyAlignment="1">
      <alignment horizontal="center" vertical="center" wrapText="1"/>
    </xf>
    <xf numFmtId="167" fontId="7" fillId="18" borderId="54" xfId="0" applyNumberFormat="1" applyFont="1" applyFill="1" applyBorder="1" applyAlignment="1">
      <alignment horizontal="center" vertical="center" wrapText="1"/>
    </xf>
    <xf numFmtId="167" fontId="7" fillId="18" borderId="15" xfId="0" applyNumberFormat="1" applyFont="1" applyFill="1" applyBorder="1" applyAlignment="1">
      <alignment horizontal="center" vertical="center" wrapText="1"/>
    </xf>
    <xf numFmtId="167" fontId="7" fillId="18" borderId="17" xfId="0" applyNumberFormat="1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justify" wrapText="1"/>
    </xf>
    <xf numFmtId="0" fontId="15" fillId="18" borderId="6" xfId="0" applyFont="1" applyFill="1" applyBorder="1" applyAlignment="1">
      <alignment horizontal="center" vertical="justify" wrapText="1"/>
    </xf>
    <xf numFmtId="0" fontId="15" fillId="18" borderId="7" xfId="0" applyFont="1" applyFill="1" applyBorder="1" applyAlignment="1">
      <alignment horizontal="center" vertical="justify" wrapText="1"/>
    </xf>
  </cellXfs>
  <cellStyles count="4">
    <cellStyle name="Milliers" xfId="1" builtinId="3"/>
    <cellStyle name="Normal" xfId="0" builtinId="0"/>
    <cellStyle name="Normal 2" xfId="3" xr:uid="{00000000-0005-0000-0000-000002000000}"/>
    <cellStyle name="Pourcentag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CCFF"/>
      <color rgb="FFFF99FF"/>
      <color rgb="FF00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63500</xdr:rowOff>
    </xdr:from>
    <xdr:to>
      <xdr:col>8</xdr:col>
      <xdr:colOff>47625</xdr:colOff>
      <xdr:row>53</xdr:row>
      <xdr:rowOff>142875</xdr:rowOff>
    </xdr:to>
    <xdr:pic>
      <xdr:nvPicPr>
        <xdr:cNvPr id="2" name="Image 5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t="30925" r="4984" b="7610"/>
        <a:stretch/>
      </xdr:blipFill>
      <xdr:spPr bwMode="auto">
        <a:xfrm>
          <a:off x="0" y="7264400"/>
          <a:ext cx="9058275" cy="4565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14</xdr:row>
      <xdr:rowOff>9524</xdr:rowOff>
    </xdr:from>
    <xdr:to>
      <xdr:col>8</xdr:col>
      <xdr:colOff>9526</xdr:colOff>
      <xdr:row>46</xdr:row>
      <xdr:rowOff>28575</xdr:rowOff>
    </xdr:to>
    <xdr:pic>
      <xdr:nvPicPr>
        <xdr:cNvPr id="3" name="Image 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0" t="30900" r="5524" b="42214"/>
        <a:stretch/>
      </xdr:blipFill>
      <xdr:spPr bwMode="auto">
        <a:xfrm>
          <a:off x="0" y="3590924"/>
          <a:ext cx="9020176" cy="6096001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9</xdr:col>
      <xdr:colOff>0</xdr:colOff>
      <xdr:row>25</xdr:row>
      <xdr:rowOff>161925</xdr:rowOff>
    </xdr:to>
    <xdr:pic>
      <xdr:nvPicPr>
        <xdr:cNvPr id="4" name="Imag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4" t="7074" r="4984" b="43416"/>
        <a:stretch/>
      </xdr:blipFill>
      <xdr:spPr bwMode="auto">
        <a:xfrm>
          <a:off x="0" y="1724025"/>
          <a:ext cx="9067800" cy="43148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1009650</xdr:colOff>
      <xdr:row>3</xdr:row>
      <xdr:rowOff>66675</xdr:rowOff>
    </xdr:from>
    <xdr:to>
      <xdr:col>8</xdr:col>
      <xdr:colOff>47627</xdr:colOff>
      <xdr:row>8</xdr:row>
      <xdr:rowOff>38100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66800" y="1781175"/>
          <a:ext cx="799147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cap="small">
              <a:solidFill>
                <a:srgbClr val="FFFFFF"/>
              </a:solidFill>
              <a:effectLst>
                <a:outerShdw blurRad="50800" dist="38100" dir="27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ea typeface="+mn-ea"/>
              <a:cs typeface="Arial" pitchFamily="34" charset="0"/>
            </a:rPr>
            <a:t>Organisation internationale</a:t>
          </a:r>
          <a:r>
            <a:rPr lang="fr-FR" sz="1100" b="1" cap="small" baseline="0">
              <a:solidFill>
                <a:srgbClr val="FFFFFF"/>
              </a:solidFill>
              <a:effectLst>
                <a:outerShdw blurRad="50800" dist="38100" dir="27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ea typeface="+mn-ea"/>
              <a:cs typeface="Arial" pitchFamily="34" charset="0"/>
            </a:rPr>
            <a:t> de la Francophonie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FFFFFF"/>
              </a:solidFill>
              <a:effectLst>
                <a:outerShdw blurRad="50800" dist="38100" dir="27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ea typeface="+mn-ea"/>
              <a:cs typeface="Arial" pitchFamily="34" charset="0"/>
            </a:rPr>
            <a:t>Direction langue française, culture et diversités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800" b="1">
            <a:solidFill>
              <a:srgbClr val="FFFFFF"/>
            </a:solidFill>
            <a:effectLst>
              <a:outerShdw blurRad="50800" dist="38100" dir="2700000" algn="tl" rotWithShape="0">
                <a:srgbClr val="000000">
                  <a:alpha val="40000"/>
                </a:srgbClr>
              </a:outerShdw>
            </a:effectLst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rgbClr val="FFC000"/>
              </a:solidFill>
              <a:effectLst>
                <a:outerShdw blurRad="50800" dist="38100" dir="27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ea typeface="+mn-ea"/>
              <a:cs typeface="Arial" pitchFamily="34" charset="0"/>
            </a:rPr>
            <a:t>Programme « Le français dans les Organisations internationales »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>
            <a:solidFill>
              <a:srgbClr val="FFC000"/>
            </a:solidFill>
            <a:effectLst/>
            <a:latin typeface="Arial" pitchFamily="34" charset="0"/>
            <a:cs typeface="Arial" pitchFamily="34" charset="0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800">
            <a:solidFill>
              <a:srgbClr val="FFC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11</xdr:row>
      <xdr:rowOff>180975</xdr:rowOff>
    </xdr:from>
    <xdr:ext cx="9067800" cy="4705351"/>
    <xdr:sp macro="" textlink="">
      <xdr:nvSpPr>
        <xdr:cNvPr id="9" name="Zone de text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3409950"/>
          <a:ext cx="9067800" cy="47053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glow>
            <a:schemeClr val="accent1"/>
          </a:glow>
        </a:effectLst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fr-FR" sz="3600" b="1" cap="all" baseline="0">
              <a:ln w="5271" cap="flat" cmpd="sng" algn="ctr">
                <a:solidFill>
                  <a:sysClr val="windowText" lastClr="000000"/>
                </a:solidFill>
                <a:prstDash val="solid"/>
                <a:round/>
              </a:ln>
              <a:solidFill>
                <a:sysClr val="windowText" lastClr="00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/>
              <a:ea typeface="Times New Roman"/>
            </a:rPr>
            <a:t>Projet annuel de renforcement du français et du multilinguisme</a:t>
          </a:r>
        </a:p>
        <a:p>
          <a:pPr algn="ctr"/>
          <a:endParaRPr lang="fr-FR" sz="1400" b="1"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fr-FR" sz="3200" b="1" cap="small" baseline="0">
              <a:effectLst/>
              <a:latin typeface="+mn-lt"/>
              <a:ea typeface="+mn-ea"/>
              <a:cs typeface="+mn-cs"/>
            </a:rPr>
            <a:t>Organisation :      </a:t>
          </a:r>
          <a:endParaRPr lang="fr-FR" sz="1600" b="1" cap="small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fr-FR" sz="1600" b="1" cap="small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fr-FR" sz="3600" b="1">
            <a:ln w="5271" cap="flat" cmpd="sng" algn="ctr">
              <a:solidFill>
                <a:srgbClr val="4579B8"/>
              </a:solidFill>
              <a:prstDash val="solid"/>
              <a:round/>
            </a:ln>
            <a:solidFill>
              <a:srgbClr val="FF0000"/>
            </a:solidFill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</a:pPr>
          <a:endParaRPr lang="fr-FR" sz="28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fr-FR" sz="3600" b="1">
              <a:ln w="5271" cap="flat" cmpd="sng" algn="ctr">
                <a:solidFill>
                  <a:sysClr val="windowText" lastClr="000000"/>
                </a:solidFill>
                <a:prstDash val="solid"/>
                <a:round/>
              </a:ln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Plan de financement 2025</a:t>
          </a:r>
          <a:endParaRPr lang="fr-FR" sz="1200">
            <a:ln w="5271" cap="flat" cmpd="sng" algn="ctr">
              <a:solidFill>
                <a:sysClr val="windowText" lastClr="000000"/>
              </a:solidFill>
              <a:prstDash val="solid"/>
              <a:round/>
            </a:ln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br>
            <a:rPr lang="fr-FR" sz="1800" b="1">
              <a:ln w="5271" cap="flat" cmpd="sng" algn="ctr">
                <a:solidFill>
                  <a:srgbClr val="4579B8"/>
                </a:solidFill>
                <a:prstDash val="solid"/>
                <a:round/>
              </a:ln>
              <a:gradFill>
                <a:gsLst>
                  <a:gs pos="0">
                    <a:srgbClr val="BED3F9"/>
                  </a:gs>
                  <a:gs pos="9000">
                    <a:srgbClr val="9EC1FF"/>
                  </a:gs>
                  <a:gs pos="50000">
                    <a:srgbClr val="000099"/>
                  </a:gs>
                  <a:gs pos="79000">
                    <a:srgbClr val="9EC1FF"/>
                  </a:gs>
                  <a:gs pos="100000">
                    <a:srgbClr val="BED3F9"/>
                  </a:gs>
                </a:gsLst>
                <a:lin ang="5400000" scaled="0"/>
              </a:gra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itchFamily="34" charset="0"/>
              <a:ea typeface="Times New Roman"/>
              <a:cs typeface="Arial" pitchFamily="34" charset="0"/>
            </a:rPr>
          </a:br>
          <a:endParaRPr lang="fr-FR" sz="2400" b="1" baseline="0">
            <a:effectLst/>
            <a:latin typeface="Arial" pitchFamily="34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fr-FR" sz="1400" b="1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fr-FR" sz="1400" b="1" cap="small"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pPr algn="ctr"/>
          <a:r>
            <a:rPr lang="fr-FR" sz="1600" b="1" cap="small" baseline="0">
              <a:effectLst/>
              <a:latin typeface="Arial" pitchFamily="34" charset="0"/>
              <a:ea typeface="+mn-ea"/>
              <a:cs typeface="Arial" pitchFamily="34" charset="0"/>
            </a:rPr>
            <a:t>Date de la version : </a:t>
          </a:r>
          <a:r>
            <a:rPr lang="fr-FR" sz="1600" b="1" cap="small"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fr-FR" sz="1600" b="1"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>
              <a:effectLst/>
              <a:latin typeface="Arial" pitchFamily="34" charset="0"/>
              <a:ea typeface="+mn-ea"/>
              <a:cs typeface="Arial" pitchFamily="34" charset="0"/>
            </a:rPr>
            <a:t>Date de limite de dépôt : </a:t>
          </a:r>
          <a:r>
            <a:rPr lang="fr-FR" sz="1200" b="1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21 avril 2025</a:t>
          </a:r>
          <a:endParaRPr lang="fr-FR" sz="1200">
            <a:solidFill>
              <a:srgbClr val="FF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0</xdr:colOff>
      <xdr:row>3</xdr:row>
      <xdr:rowOff>19048</xdr:rowOff>
    </xdr:from>
    <xdr:to>
      <xdr:col>8</xdr:col>
      <xdr:colOff>47624</xdr:colOff>
      <xdr:row>53</xdr:row>
      <xdr:rowOff>161925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33548"/>
          <a:ext cx="9058274" cy="10115552"/>
        </a:xfrm>
        <a:prstGeom prst="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47624</xdr:colOff>
      <xdr:row>2</xdr:row>
      <xdr:rowOff>9523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0" y="0"/>
          <a:ext cx="9058274" cy="1666873"/>
        </a:xfrm>
        <a:prstGeom prst="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2207250</xdr:colOff>
      <xdr:row>2</xdr:row>
      <xdr:rowOff>9523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0" y="0"/>
          <a:ext cx="2264400" cy="1666873"/>
        </a:xfrm>
        <a:prstGeom prst="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2209800</xdr:colOff>
      <xdr:row>0</xdr:row>
      <xdr:rowOff>0</xdr:rowOff>
    </xdr:from>
    <xdr:to>
      <xdr:col>4</xdr:col>
      <xdr:colOff>1216650</xdr:colOff>
      <xdr:row>2</xdr:row>
      <xdr:rowOff>9523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2266950" y="0"/>
          <a:ext cx="2264400" cy="1666873"/>
        </a:xfrm>
        <a:prstGeom prst="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47625</xdr:colOff>
      <xdr:row>48</xdr:row>
      <xdr:rowOff>28575</xdr:rowOff>
    </xdr:from>
    <xdr:to>
      <xdr:col>5</xdr:col>
      <xdr:colOff>523874</xdr:colOff>
      <xdr:row>55</xdr:row>
      <xdr:rowOff>1</xdr:rowOff>
    </xdr:to>
    <xdr:sp macro="" textlink="">
      <xdr:nvSpPr>
        <xdr:cNvPr id="15" name="Zone de text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4775" y="10534650"/>
          <a:ext cx="5153024" cy="1400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Adresse : </a:t>
          </a:r>
          <a:r>
            <a:rPr lang="fr-FR" sz="1000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19-21 Avenue Bosquet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                  75007</a:t>
          </a:r>
          <a:r>
            <a:rPr lang="fr-FR" sz="1000" baseline="0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 Paris, France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Consultation :</a:t>
          </a:r>
          <a:r>
            <a:rPr lang="fr-FR" sz="1000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 www.francophonie.org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>
              <a:solidFill>
                <a:sysClr val="windowText" lastClr="000000"/>
              </a:solidFill>
              <a:effectLst/>
              <a:latin typeface="Arial" pitchFamily="34" charset="0"/>
              <a:cs typeface="Arial" pitchFamily="34" charset="0"/>
            </a:rPr>
            <a:t> </a:t>
          </a:r>
        </a:p>
      </xdr:txBody>
    </xdr:sp>
    <xdr:clientData/>
  </xdr:twoCellAnchor>
  <xdr:twoCellAnchor editAs="oneCell">
    <xdr:from>
      <xdr:col>6</xdr:col>
      <xdr:colOff>717922</xdr:colOff>
      <xdr:row>0</xdr:row>
      <xdr:rowOff>28575</xdr:rowOff>
    </xdr:from>
    <xdr:to>
      <xdr:col>7</xdr:col>
      <xdr:colOff>1600200</xdr:colOff>
      <xdr:row>1</xdr:row>
      <xdr:rowOff>1132695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572" y="28575"/>
          <a:ext cx="2596778" cy="1285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cmpd="dbl">
          <a:solidFill>
            <a:schemeClr val="tx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56"/>
  <sheetViews>
    <sheetView topLeftCell="A65" zoomScale="70" zoomScaleNormal="70" workbookViewId="0">
      <selection activeCell="L26" sqref="L26"/>
    </sheetView>
  </sheetViews>
  <sheetFormatPr baseColWidth="10" defaultColWidth="11.453125" defaultRowHeight="14" x14ac:dyDescent="0.3"/>
  <cols>
    <col min="1" max="1" width="0.90625" style="1" customWidth="1"/>
    <col min="2" max="2" width="45.6328125" style="1" customWidth="1"/>
    <col min="3" max="3" width="0.90625" style="1" customWidth="1"/>
    <col min="4" max="4" width="2.36328125" style="1" customWidth="1"/>
    <col min="5" max="5" width="21.36328125" style="1" customWidth="1"/>
    <col min="6" max="6" width="12.6328125" style="1" customWidth="1"/>
    <col min="7" max="7" width="25.6328125" style="1" customWidth="1"/>
    <col min="8" max="8" width="24.54296875" style="1" customWidth="1"/>
    <col min="9" max="9" width="0.54296875" style="1" customWidth="1"/>
    <col min="10" max="16384" width="11.453125" style="1"/>
  </cols>
  <sheetData>
    <row r="2" spans="2:5" ht="92.25" customHeight="1" x14ac:dyDescent="0.3">
      <c r="B2" s="2" t="s">
        <v>119</v>
      </c>
      <c r="C2" s="3"/>
      <c r="D2" s="3"/>
      <c r="E2" s="3"/>
    </row>
    <row r="3" spans="2:5" x14ac:dyDescent="0.3">
      <c r="B3" s="4"/>
      <c r="C3" s="4"/>
      <c r="D3" s="4"/>
      <c r="E3" s="4"/>
    </row>
    <row r="4" spans="2:5" x14ac:dyDescent="0.3">
      <c r="B4" s="5"/>
      <c r="C4" s="5"/>
      <c r="D4" s="5"/>
      <c r="E4" s="5"/>
    </row>
    <row r="5" spans="2:5" x14ac:dyDescent="0.3">
      <c r="B5" s="5"/>
      <c r="C5" s="5"/>
      <c r="D5" s="5"/>
      <c r="E5" s="5"/>
    </row>
    <row r="8" spans="2:5" ht="15.5" x14ac:dyDescent="0.3">
      <c r="B8" s="6"/>
      <c r="C8" s="6"/>
      <c r="D8" s="6"/>
      <c r="E8" s="6"/>
    </row>
    <row r="9" spans="2:5" ht="15.5" x14ac:dyDescent="0.3">
      <c r="B9" s="6"/>
      <c r="C9" s="6"/>
      <c r="D9" s="6"/>
      <c r="E9" s="6"/>
    </row>
    <row r="10" spans="2:5" ht="15.5" x14ac:dyDescent="0.3">
      <c r="B10" s="6"/>
      <c r="C10" s="6"/>
      <c r="D10" s="6"/>
      <c r="E10" s="6"/>
    </row>
    <row r="11" spans="2:5" ht="15.5" x14ac:dyDescent="0.3">
      <c r="B11" s="6"/>
      <c r="C11" s="6"/>
      <c r="D11" s="6"/>
      <c r="E11" s="6"/>
    </row>
    <row r="12" spans="2:5" ht="15.5" x14ac:dyDescent="0.3">
      <c r="B12" s="6"/>
      <c r="C12" s="6"/>
      <c r="D12" s="6"/>
      <c r="E12" s="6"/>
    </row>
    <row r="13" spans="2:5" ht="15.5" x14ac:dyDescent="0.3">
      <c r="B13" s="6"/>
      <c r="C13" s="6"/>
      <c r="D13" s="6"/>
      <c r="E13" s="6"/>
    </row>
    <row r="15" spans="2:5" ht="15.5" x14ac:dyDescent="0.3">
      <c r="B15" s="6"/>
      <c r="C15" s="6"/>
      <c r="D15" s="6"/>
      <c r="E15" s="6"/>
    </row>
    <row r="16" spans="2:5" ht="15.5" x14ac:dyDescent="0.3">
      <c r="B16" s="6"/>
      <c r="C16" s="6"/>
      <c r="D16" s="6"/>
      <c r="E16" s="6"/>
    </row>
    <row r="18" spans="2:5" ht="15.5" x14ac:dyDescent="0.3">
      <c r="B18" s="6"/>
      <c r="C18" s="6"/>
      <c r="D18" s="6"/>
      <c r="E18" s="6"/>
    </row>
    <row r="19" spans="2:5" ht="15.5" x14ac:dyDescent="0.3">
      <c r="B19" s="6"/>
      <c r="C19" s="6"/>
      <c r="D19" s="6"/>
      <c r="E19" s="6"/>
    </row>
    <row r="20" spans="2:5" ht="15.5" x14ac:dyDescent="0.3">
      <c r="B20" s="6"/>
      <c r="C20" s="6"/>
      <c r="D20" s="6"/>
      <c r="E20" s="6"/>
    </row>
    <row r="21" spans="2:5" ht="15.5" x14ac:dyDescent="0.3">
      <c r="B21" s="6"/>
      <c r="C21" s="6"/>
      <c r="D21" s="6"/>
      <c r="E21" s="6"/>
    </row>
    <row r="22" spans="2:5" ht="15.5" x14ac:dyDescent="0.3">
      <c r="B22" s="6"/>
      <c r="C22" s="6"/>
      <c r="D22" s="6"/>
      <c r="E22" s="6"/>
    </row>
    <row r="23" spans="2:5" ht="15.5" x14ac:dyDescent="0.3">
      <c r="B23" s="6"/>
      <c r="C23" s="6"/>
      <c r="D23" s="6"/>
      <c r="E23" s="6"/>
    </row>
    <row r="24" spans="2:5" ht="15.5" x14ac:dyDescent="0.3">
      <c r="B24" s="6"/>
      <c r="C24" s="6"/>
      <c r="D24" s="6"/>
      <c r="E24" s="6"/>
    </row>
    <row r="25" spans="2:5" ht="15.5" x14ac:dyDescent="0.3">
      <c r="B25" s="6"/>
      <c r="C25" s="6"/>
      <c r="D25" s="6"/>
      <c r="E25" s="6"/>
    </row>
    <row r="26" spans="2:5" ht="15.5" x14ac:dyDescent="0.3">
      <c r="B26" s="6"/>
      <c r="C26" s="6"/>
      <c r="D26" s="6"/>
      <c r="E26" s="6"/>
    </row>
    <row r="28" spans="2:5" ht="15.5" x14ac:dyDescent="0.3">
      <c r="B28" s="6"/>
      <c r="C28" s="6"/>
      <c r="D28" s="6"/>
      <c r="E28" s="6"/>
    </row>
    <row r="29" spans="2:5" ht="15.5" x14ac:dyDescent="0.3">
      <c r="B29" s="6"/>
      <c r="C29" s="6"/>
      <c r="D29" s="6"/>
      <c r="E29" s="6"/>
    </row>
    <row r="30" spans="2:5" ht="15.5" x14ac:dyDescent="0.3">
      <c r="B30" s="6"/>
      <c r="C30" s="6"/>
      <c r="D30" s="6"/>
      <c r="E30" s="6"/>
    </row>
    <row r="31" spans="2:5" ht="15.5" x14ac:dyDescent="0.3">
      <c r="B31" s="6"/>
      <c r="C31" s="6"/>
      <c r="D31" s="6"/>
      <c r="E31" s="6"/>
    </row>
    <row r="32" spans="2:5" ht="15.5" x14ac:dyDescent="0.3">
      <c r="B32" s="6"/>
      <c r="C32" s="6"/>
      <c r="D32" s="6"/>
      <c r="E32" s="6"/>
    </row>
    <row r="33" spans="2:5" ht="15.5" x14ac:dyDescent="0.3">
      <c r="B33" s="6"/>
      <c r="C33" s="6"/>
      <c r="D33" s="6"/>
      <c r="E33" s="6"/>
    </row>
    <row r="34" spans="2:5" ht="15.5" x14ac:dyDescent="0.3">
      <c r="B34" s="6"/>
      <c r="C34" s="6"/>
      <c r="D34" s="6"/>
      <c r="E34" s="6"/>
    </row>
    <row r="35" spans="2:5" ht="15.5" x14ac:dyDescent="0.3">
      <c r="B35" s="6"/>
      <c r="C35" s="6"/>
      <c r="D35" s="6"/>
      <c r="E35" s="6"/>
    </row>
    <row r="36" spans="2:5" ht="15.5" x14ac:dyDescent="0.3">
      <c r="B36" s="6"/>
      <c r="C36" s="6"/>
      <c r="D36" s="6"/>
      <c r="E36" s="6"/>
    </row>
    <row r="37" spans="2:5" ht="24.75" customHeight="1" x14ac:dyDescent="0.3">
      <c r="B37" s="6"/>
      <c r="C37" s="6"/>
      <c r="D37" s="6"/>
      <c r="E37" s="6"/>
    </row>
    <row r="38" spans="2:5" ht="15.5" x14ac:dyDescent="0.3">
      <c r="B38" s="7"/>
      <c r="C38" s="7"/>
      <c r="D38" s="7"/>
      <c r="E38" s="7"/>
    </row>
    <row r="39" spans="2:5" ht="15.5" x14ac:dyDescent="0.3">
      <c r="B39" s="7"/>
      <c r="C39" s="7"/>
      <c r="D39" s="7"/>
      <c r="E39" s="7"/>
    </row>
    <row r="40" spans="2:5" ht="15.5" x14ac:dyDescent="0.3">
      <c r="B40" s="7"/>
      <c r="C40" s="7"/>
      <c r="D40" s="7"/>
      <c r="E40" s="7"/>
    </row>
    <row r="41" spans="2:5" ht="15.5" x14ac:dyDescent="0.3">
      <c r="B41" s="7"/>
      <c r="C41" s="7"/>
      <c r="D41" s="7"/>
      <c r="E41" s="7"/>
    </row>
    <row r="42" spans="2:5" ht="15.5" x14ac:dyDescent="0.3">
      <c r="B42" s="7"/>
      <c r="C42" s="7"/>
      <c r="D42" s="7"/>
      <c r="E42" s="7"/>
    </row>
    <row r="43" spans="2:5" ht="15.5" x14ac:dyDescent="0.3">
      <c r="B43" s="7"/>
      <c r="C43" s="7"/>
      <c r="D43" s="7"/>
      <c r="E43" s="7"/>
    </row>
    <row r="44" spans="2:5" ht="15.5" x14ac:dyDescent="0.3">
      <c r="B44" s="7"/>
      <c r="C44" s="7"/>
      <c r="D44" s="7"/>
      <c r="E44" s="7"/>
    </row>
    <row r="45" spans="2:5" ht="15.5" x14ac:dyDescent="0.3">
      <c r="B45" s="7"/>
      <c r="C45" s="7"/>
      <c r="D45" s="7"/>
      <c r="E45" s="7"/>
    </row>
    <row r="46" spans="2:5" ht="15.5" x14ac:dyDescent="0.3">
      <c r="B46" s="7"/>
      <c r="C46" s="7"/>
      <c r="D46" s="7"/>
      <c r="E46" s="7"/>
    </row>
    <row r="47" spans="2:5" ht="15.5" x14ac:dyDescent="0.3">
      <c r="B47" s="8"/>
      <c r="C47" s="7"/>
      <c r="D47" s="7"/>
      <c r="E47" s="7"/>
    </row>
    <row r="48" spans="2:5" ht="15.5" x14ac:dyDescent="0.3">
      <c r="C48" s="7"/>
      <c r="D48" s="7"/>
      <c r="E48" s="7"/>
    </row>
    <row r="49" spans="2:5" ht="15.5" x14ac:dyDescent="0.35">
      <c r="B49" s="9"/>
      <c r="C49" s="7"/>
      <c r="D49" s="7"/>
      <c r="E49" s="7"/>
    </row>
    <row r="50" spans="2:5" ht="15.5" x14ac:dyDescent="0.3">
      <c r="C50" s="7"/>
      <c r="D50" s="7"/>
      <c r="E50" s="7"/>
    </row>
    <row r="51" spans="2:5" ht="15.5" x14ac:dyDescent="0.3">
      <c r="B51" s="10"/>
      <c r="C51" s="7"/>
      <c r="D51" s="7"/>
      <c r="E51" s="7"/>
    </row>
    <row r="52" spans="2:5" ht="15.5" x14ac:dyDescent="0.35">
      <c r="B52"/>
      <c r="C52" s="7"/>
      <c r="D52" s="7"/>
      <c r="E52" s="7"/>
    </row>
    <row r="53" spans="2:5" ht="15.5" x14ac:dyDescent="0.3">
      <c r="B53" s="7"/>
      <c r="C53" s="7"/>
      <c r="D53" s="7"/>
      <c r="E53" s="7"/>
    </row>
    <row r="54" spans="2:5" ht="15.5" x14ac:dyDescent="0.3">
      <c r="B54" s="7"/>
      <c r="C54" s="7"/>
      <c r="D54" s="7"/>
      <c r="E54" s="7"/>
    </row>
    <row r="55" spans="2:5" ht="15.5" x14ac:dyDescent="0.3">
      <c r="B55" s="7"/>
      <c r="C55" s="7"/>
      <c r="D55" s="7"/>
      <c r="E55" s="7"/>
    </row>
    <row r="56" spans="2:5" ht="15.5" x14ac:dyDescent="0.3">
      <c r="B56" s="7"/>
      <c r="C56" s="7"/>
      <c r="D56" s="7"/>
      <c r="E56" s="7"/>
    </row>
  </sheetData>
  <customSheetViews>
    <customSheetView guid="{C8243A29-6D5C-4FA0-8B01-0B1CC0D50EDA}" fitToPage="1" topLeftCell="A13">
      <selection activeCell="L16" sqref="L16"/>
      <pageMargins left="0.7" right="0.7" top="0.75" bottom="0.75" header="0.3" footer="0.3"/>
      <pageSetup paperSize="9" scale="59" orientation="portrait" r:id="rId1"/>
    </customSheetView>
    <customSheetView guid="{67EEF22F-1E06-4186-982F-EB11CF12610F}" fitToPage="1" topLeftCell="A13">
      <selection activeCell="K13" sqref="K13"/>
      <pageMargins left="0.7" right="0.7" top="0.75" bottom="0.75" header="0.3" footer="0.3"/>
      <pageSetup paperSize="9" scale="59" orientation="portrait" r:id="rId2"/>
    </customSheetView>
  </customSheetViews>
  <pageMargins left="0.7" right="0.7" top="0.75" bottom="0.75" header="0.3" footer="0.3"/>
  <pageSetup paperSize="9" scale="5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</sheetPr>
  <dimension ref="A1:I53"/>
  <sheetViews>
    <sheetView zoomScale="70" zoomScaleNormal="70" workbookViewId="0">
      <selection activeCell="A14" sqref="A14:B14"/>
    </sheetView>
  </sheetViews>
  <sheetFormatPr baseColWidth="10" defaultColWidth="11.453125" defaultRowHeight="14.5" x14ac:dyDescent="0.35"/>
  <cols>
    <col min="1" max="1" width="7.90625" style="15" customWidth="1"/>
    <col min="2" max="2" width="45.08984375" style="15" customWidth="1"/>
    <col min="3" max="3" width="22.6328125" style="15" customWidth="1"/>
    <col min="4" max="4" width="24.54296875" style="15" customWidth="1"/>
    <col min="5" max="5" width="29.54296875" style="15" customWidth="1"/>
    <col min="6" max="6" width="15" style="15" customWidth="1"/>
    <col min="7" max="7" width="19.36328125" style="15" customWidth="1"/>
    <col min="8" max="8" width="13.453125" style="15" customWidth="1"/>
    <col min="9" max="9" width="70.36328125" style="15" customWidth="1"/>
    <col min="10" max="10" width="10.6328125" style="15" customWidth="1"/>
    <col min="11" max="11" width="10.36328125" style="15" customWidth="1"/>
    <col min="12" max="16384" width="11.453125" style="15"/>
  </cols>
  <sheetData>
    <row r="1" spans="1:9" ht="36.5" thickBot="1" x14ac:dyDescent="0.4">
      <c r="A1" s="508" t="s">
        <v>137</v>
      </c>
      <c r="B1" s="509"/>
      <c r="C1" s="509"/>
      <c r="D1" s="509"/>
      <c r="E1" s="509"/>
      <c r="F1" s="509"/>
      <c r="G1" s="509"/>
      <c r="H1" s="510"/>
    </row>
    <row r="2" spans="1:9" ht="9.75" customHeight="1" x14ac:dyDescent="0.35">
      <c r="A2" s="229"/>
      <c r="B2" s="229"/>
      <c r="C2" s="229"/>
      <c r="D2" s="229"/>
      <c r="E2" s="229"/>
      <c r="F2" s="229"/>
      <c r="G2" s="229"/>
      <c r="H2" s="229"/>
    </row>
    <row r="3" spans="1:9" ht="49.25" customHeight="1" x14ac:dyDescent="0.35">
      <c r="A3" s="511" t="s">
        <v>174</v>
      </c>
      <c r="B3" s="511"/>
      <c r="C3" s="511"/>
      <c r="D3" s="511"/>
      <c r="E3" s="511"/>
      <c r="F3" s="511"/>
      <c r="G3" s="511"/>
      <c r="H3" s="511"/>
    </row>
    <row r="4" spans="1:9" ht="8.25" customHeight="1" thickBot="1" x14ac:dyDescent="0.4"/>
    <row r="5" spans="1:9" ht="73.5" customHeight="1" x14ac:dyDescent="0.35">
      <c r="A5" s="512" t="s">
        <v>1</v>
      </c>
      <c r="B5" s="513"/>
      <c r="C5" s="514"/>
      <c r="D5" s="515"/>
      <c r="E5" s="515"/>
      <c r="F5" s="516"/>
      <c r="G5" s="516"/>
      <c r="H5" s="517"/>
    </row>
    <row r="6" spans="1:9" ht="73.5" customHeight="1" x14ac:dyDescent="0.35">
      <c r="A6" s="523" t="s">
        <v>181</v>
      </c>
      <c r="B6" s="524"/>
      <c r="C6" s="551"/>
      <c r="D6" s="552"/>
      <c r="E6" s="552"/>
      <c r="F6" s="552"/>
      <c r="G6" s="552"/>
      <c r="H6" s="553"/>
      <c r="I6" s="269"/>
    </row>
    <row r="7" spans="1:9" ht="42" customHeight="1" x14ac:dyDescent="0.35">
      <c r="A7" s="518" t="s">
        <v>138</v>
      </c>
      <c r="B7" s="519"/>
      <c r="C7" s="520"/>
      <c r="D7" s="521"/>
      <c r="E7" s="521"/>
      <c r="F7" s="521"/>
      <c r="G7" s="521"/>
      <c r="H7" s="522"/>
    </row>
    <row r="8" spans="1:9" ht="42" customHeight="1" x14ac:dyDescent="0.35">
      <c r="A8" s="546" t="s">
        <v>182</v>
      </c>
      <c r="B8" s="547"/>
      <c r="C8" s="548"/>
      <c r="D8" s="549"/>
      <c r="E8" s="549"/>
      <c r="F8" s="549"/>
      <c r="G8" s="549"/>
      <c r="H8" s="550"/>
      <c r="I8" s="270"/>
    </row>
    <row r="9" spans="1:9" ht="42" customHeight="1" x14ac:dyDescent="0.35">
      <c r="A9" s="518" t="s">
        <v>3</v>
      </c>
      <c r="B9" s="564"/>
      <c r="C9" s="520"/>
      <c r="D9" s="521"/>
      <c r="E9" s="521"/>
      <c r="F9" s="521"/>
      <c r="G9" s="521"/>
      <c r="H9" s="522"/>
    </row>
    <row r="10" spans="1:9" ht="27.75" customHeight="1" x14ac:dyDescent="0.35">
      <c r="A10" s="518" t="s">
        <v>139</v>
      </c>
      <c r="B10" s="564"/>
      <c r="C10" s="520"/>
      <c r="D10" s="521"/>
      <c r="E10" s="521"/>
      <c r="F10" s="521"/>
      <c r="G10" s="521"/>
      <c r="H10" s="565"/>
    </row>
    <row r="11" spans="1:9" ht="42" customHeight="1" x14ac:dyDescent="0.35">
      <c r="A11" s="566" t="s">
        <v>171</v>
      </c>
      <c r="B11" s="567"/>
      <c r="C11" s="568"/>
      <c r="D11" s="569"/>
      <c r="E11" s="569"/>
      <c r="F11" s="569"/>
      <c r="G11" s="569"/>
      <c r="H11" s="570"/>
    </row>
    <row r="12" spans="1:9" ht="57" customHeight="1" x14ac:dyDescent="0.35">
      <c r="A12" s="518" t="s">
        <v>172</v>
      </c>
      <c r="B12" s="519"/>
      <c r="C12" s="543"/>
      <c r="D12" s="544"/>
      <c r="E12" s="544"/>
      <c r="F12" s="544"/>
      <c r="G12" s="544"/>
      <c r="H12" s="545"/>
    </row>
    <row r="13" spans="1:9" ht="68.25" customHeight="1" x14ac:dyDescent="0.35">
      <c r="A13" s="518" t="s">
        <v>140</v>
      </c>
      <c r="B13" s="519"/>
      <c r="C13" s="543"/>
      <c r="D13" s="544"/>
      <c r="E13" s="544"/>
      <c r="F13" s="544"/>
      <c r="G13" s="544"/>
      <c r="H13" s="545"/>
    </row>
    <row r="14" spans="1:9" ht="51.75" customHeight="1" x14ac:dyDescent="0.35">
      <c r="A14" s="518" t="s">
        <v>185</v>
      </c>
      <c r="B14" s="519"/>
      <c r="C14" s="556"/>
      <c r="D14" s="557"/>
      <c r="E14" s="557"/>
      <c r="F14" s="557"/>
      <c r="G14" s="557"/>
      <c r="H14" s="558"/>
    </row>
    <row r="15" spans="1:9" ht="82.5" customHeight="1" thickBot="1" x14ac:dyDescent="0.4">
      <c r="A15" s="559" t="s">
        <v>173</v>
      </c>
      <c r="B15" s="560"/>
      <c r="C15" s="561"/>
      <c r="D15" s="562"/>
      <c r="E15" s="562"/>
      <c r="F15" s="562"/>
      <c r="G15" s="562"/>
      <c r="H15" s="563"/>
    </row>
    <row r="16" spans="1:9" ht="31.5" customHeight="1" thickBot="1" x14ac:dyDescent="0.4">
      <c r="A16" s="230"/>
      <c r="B16" s="230"/>
      <c r="C16" s="230"/>
      <c r="D16" s="230"/>
      <c r="E16" s="230"/>
      <c r="F16" s="230"/>
      <c r="G16" s="230"/>
      <c r="H16" s="230"/>
    </row>
    <row r="17" spans="1:9" ht="24" thickBot="1" x14ac:dyDescent="0.4">
      <c r="A17" s="532" t="s">
        <v>141</v>
      </c>
      <c r="B17" s="533"/>
      <c r="C17" s="533"/>
      <c r="D17" s="533"/>
      <c r="E17" s="533"/>
      <c r="F17" s="533"/>
      <c r="G17" s="533"/>
      <c r="H17" s="534"/>
    </row>
    <row r="18" spans="1:9" ht="18.5" x14ac:dyDescent="0.35">
      <c r="A18" s="535" t="s">
        <v>48</v>
      </c>
      <c r="B18" s="536"/>
      <c r="C18" s="539" t="s">
        <v>142</v>
      </c>
      <c r="D18" s="539" t="s">
        <v>143</v>
      </c>
      <c r="E18" s="539" t="s">
        <v>144</v>
      </c>
      <c r="F18" s="541" t="s">
        <v>52</v>
      </c>
      <c r="G18" s="542"/>
      <c r="H18" s="527" t="s">
        <v>145</v>
      </c>
    </row>
    <row r="19" spans="1:9" ht="18.5" x14ac:dyDescent="0.35">
      <c r="A19" s="537"/>
      <c r="B19" s="538"/>
      <c r="C19" s="540"/>
      <c r="D19" s="540"/>
      <c r="E19" s="540"/>
      <c r="F19" s="239" t="s">
        <v>53</v>
      </c>
      <c r="G19" s="240" t="s">
        <v>54</v>
      </c>
      <c r="H19" s="528"/>
    </row>
    <row r="20" spans="1:9" ht="18.5" x14ac:dyDescent="0.35">
      <c r="A20" s="253" t="s">
        <v>55</v>
      </c>
      <c r="B20" s="254" t="s">
        <v>146</v>
      </c>
      <c r="C20" s="255"/>
      <c r="D20" s="255"/>
      <c r="E20" s="255"/>
      <c r="F20" s="255"/>
      <c r="G20" s="255"/>
      <c r="H20" s="255"/>
    </row>
    <row r="21" spans="1:9" ht="37" x14ac:dyDescent="0.35">
      <c r="A21" s="242" t="s">
        <v>58</v>
      </c>
      <c r="B21" s="242" t="s">
        <v>147</v>
      </c>
      <c r="C21" s="36">
        <v>0</v>
      </c>
      <c r="D21" s="36">
        <v>0</v>
      </c>
      <c r="E21" s="36">
        <f>+D21*C21</f>
        <v>0</v>
      </c>
      <c r="F21" s="243">
        <v>0</v>
      </c>
      <c r="G21" s="244">
        <v>0</v>
      </c>
      <c r="H21" s="529" t="e">
        <f>+E22/E43</f>
        <v>#DIV/0!</v>
      </c>
    </row>
    <row r="22" spans="1:9" ht="18.5" x14ac:dyDescent="0.35">
      <c r="A22" s="241"/>
      <c r="B22" s="241" t="s">
        <v>148</v>
      </c>
      <c r="C22" s="248"/>
      <c r="D22" s="248"/>
      <c r="E22" s="248">
        <f>SUM(E21)</f>
        <v>0</v>
      </c>
      <c r="F22" s="248">
        <f>SUM(F21:F21)</f>
        <v>0</v>
      </c>
      <c r="G22" s="261">
        <f>+G21</f>
        <v>0</v>
      </c>
      <c r="H22" s="530"/>
      <c r="I22" s="15" t="str">
        <f>IF(F22+G22=E22," ","Attention, la somme des financements est différent du coût total !")</f>
        <v xml:space="preserve"> </v>
      </c>
    </row>
    <row r="23" spans="1:9" ht="18.5" x14ac:dyDescent="0.35">
      <c r="A23" s="241"/>
      <c r="B23" s="262" t="s">
        <v>62</v>
      </c>
      <c r="C23" s="248"/>
      <c r="D23" s="248"/>
      <c r="E23" s="248"/>
      <c r="F23" s="263" t="e">
        <f>+F22/E22</f>
        <v>#DIV/0!</v>
      </c>
      <c r="G23" s="264" t="e">
        <f>+G22/E22</f>
        <v>#DIV/0!</v>
      </c>
      <c r="H23" s="531"/>
      <c r="I23" s="52"/>
    </row>
    <row r="24" spans="1:9" ht="37" x14ac:dyDescent="0.35">
      <c r="A24" s="253" t="s">
        <v>63</v>
      </c>
      <c r="B24" s="254" t="s">
        <v>149</v>
      </c>
      <c r="C24" s="255"/>
      <c r="D24" s="255"/>
      <c r="E24" s="255"/>
      <c r="F24" s="255"/>
      <c r="G24" s="255"/>
      <c r="H24" s="256"/>
    </row>
    <row r="25" spans="1:9" ht="37" x14ac:dyDescent="0.35">
      <c r="A25" s="242" t="s">
        <v>150</v>
      </c>
      <c r="B25" s="36" t="s">
        <v>151</v>
      </c>
      <c r="C25" s="245">
        <v>0</v>
      </c>
      <c r="D25" s="245">
        <v>0</v>
      </c>
      <c r="E25" s="245">
        <f>+D25*C25</f>
        <v>0</v>
      </c>
      <c r="F25" s="246">
        <v>0</v>
      </c>
      <c r="G25" s="244">
        <v>0</v>
      </c>
      <c r="H25" s="529" t="e">
        <f>+E27/E43</f>
        <v>#DIV/0!</v>
      </c>
      <c r="I25" s="15" t="str">
        <f>IF(F25+G25=E25," ","Attention, la somme des financements est différent du coût total !")</f>
        <v xml:space="preserve"> </v>
      </c>
    </row>
    <row r="26" spans="1:9" ht="18.5" x14ac:dyDescent="0.35">
      <c r="A26" s="242" t="s">
        <v>152</v>
      </c>
      <c r="B26" s="36" t="s">
        <v>153</v>
      </c>
      <c r="C26" s="245">
        <v>0</v>
      </c>
      <c r="D26" s="245">
        <v>0</v>
      </c>
      <c r="E26" s="245">
        <f>+D26*C26</f>
        <v>0</v>
      </c>
      <c r="F26" s="246">
        <v>0</v>
      </c>
      <c r="G26" s="244">
        <v>0</v>
      </c>
      <c r="H26" s="530"/>
      <c r="I26" s="52" t="str">
        <f>IF(G26+F26=E26," ","Attention, différent du coût total !")</f>
        <v xml:space="preserve"> </v>
      </c>
    </row>
    <row r="27" spans="1:9" ht="37" x14ac:dyDescent="0.35">
      <c r="A27" s="241"/>
      <c r="B27" s="241" t="s">
        <v>154</v>
      </c>
      <c r="C27" s="248"/>
      <c r="D27" s="248"/>
      <c r="E27" s="248">
        <f>SUM(E25:E26)</f>
        <v>0</v>
      </c>
      <c r="F27" s="249">
        <f>SUM(F25:F26)</f>
        <v>0</v>
      </c>
      <c r="G27" s="250">
        <f>SUM(G25:G26)</f>
        <v>0</v>
      </c>
      <c r="H27" s="530"/>
      <c r="I27" s="15" t="str">
        <f>IF(F27+G27=E27," ","Attention, la somme des financements est différent du coût total !")</f>
        <v xml:space="preserve"> </v>
      </c>
    </row>
    <row r="28" spans="1:9" ht="18.5" x14ac:dyDescent="0.35">
      <c r="A28" s="241"/>
      <c r="B28" s="262"/>
      <c r="C28" s="248"/>
      <c r="D28" s="248"/>
      <c r="E28" s="248"/>
      <c r="F28" s="263" t="e">
        <f>+F27/E27</f>
        <v>#DIV/0!</v>
      </c>
      <c r="G28" s="264" t="e">
        <f>+G27/E27</f>
        <v>#DIV/0!</v>
      </c>
      <c r="H28" s="531"/>
      <c r="I28" s="52"/>
    </row>
    <row r="29" spans="1:9" ht="18.5" x14ac:dyDescent="0.35">
      <c r="A29" s="253" t="s">
        <v>155</v>
      </c>
      <c r="B29" s="254" t="s">
        <v>156</v>
      </c>
      <c r="C29" s="255"/>
      <c r="D29" s="255"/>
      <c r="E29" s="255"/>
      <c r="F29" s="255"/>
      <c r="G29" s="255"/>
      <c r="H29" s="256"/>
    </row>
    <row r="30" spans="1:9" ht="18.5" x14ac:dyDescent="0.35">
      <c r="A30" s="242" t="s">
        <v>157</v>
      </c>
      <c r="B30" s="36" t="s">
        <v>158</v>
      </c>
      <c r="C30" s="245">
        <v>0</v>
      </c>
      <c r="D30" s="245">
        <v>0</v>
      </c>
      <c r="E30" s="245">
        <f>+D30*C30</f>
        <v>0</v>
      </c>
      <c r="F30" s="246">
        <v>0</v>
      </c>
      <c r="G30" s="244">
        <v>0</v>
      </c>
      <c r="H30" s="529" t="e">
        <f>+E34/E43</f>
        <v>#DIV/0!</v>
      </c>
      <c r="I30" s="52"/>
    </row>
    <row r="31" spans="1:9" ht="18.5" x14ac:dyDescent="0.35">
      <c r="A31" s="242" t="s">
        <v>159</v>
      </c>
      <c r="B31" s="36" t="s">
        <v>160</v>
      </c>
      <c r="C31" s="245"/>
      <c r="D31" s="245"/>
      <c r="E31" s="245">
        <f t="shared" ref="E31:E33" si="0">+D31*C31</f>
        <v>0</v>
      </c>
      <c r="F31" s="246">
        <v>0</v>
      </c>
      <c r="G31" s="244"/>
      <c r="H31" s="530"/>
      <c r="I31" s="52"/>
    </row>
    <row r="32" spans="1:9" ht="18.5" x14ac:dyDescent="0.35">
      <c r="A32" s="242" t="s">
        <v>161</v>
      </c>
      <c r="B32" s="36" t="s">
        <v>162</v>
      </c>
      <c r="C32" s="245"/>
      <c r="D32" s="245"/>
      <c r="E32" s="245">
        <f t="shared" si="0"/>
        <v>0</v>
      </c>
      <c r="F32" s="246">
        <v>0</v>
      </c>
      <c r="G32" s="244"/>
      <c r="H32" s="530"/>
      <c r="I32" s="52"/>
    </row>
    <row r="33" spans="1:9" ht="18.5" x14ac:dyDescent="0.35">
      <c r="A33" s="242" t="s">
        <v>163</v>
      </c>
      <c r="B33" s="247" t="s">
        <v>164</v>
      </c>
      <c r="C33" s="245"/>
      <c r="D33" s="245"/>
      <c r="E33" s="245">
        <f t="shared" si="0"/>
        <v>0</v>
      </c>
      <c r="F33" s="246">
        <v>0</v>
      </c>
      <c r="G33" s="244"/>
      <c r="H33" s="530"/>
      <c r="I33" s="52"/>
    </row>
    <row r="34" spans="1:9" ht="18.5" x14ac:dyDescent="0.35">
      <c r="A34" s="241"/>
      <c r="B34" s="262" t="s">
        <v>165</v>
      </c>
      <c r="C34" s="248"/>
      <c r="D34" s="248"/>
      <c r="E34" s="248">
        <f>SUM(E30:E33)</f>
        <v>0</v>
      </c>
      <c r="F34" s="249">
        <f>SUM(F30:F33)</f>
        <v>0</v>
      </c>
      <c r="G34" s="250">
        <f>SUM(G30:G33)</f>
        <v>0</v>
      </c>
      <c r="H34" s="530"/>
      <c r="I34" s="15" t="str">
        <f>IF(F34+G34=E34," ","Attention, la somme des financements est différent du coût total !")</f>
        <v xml:space="preserve"> </v>
      </c>
    </row>
    <row r="35" spans="1:9" ht="18.5" x14ac:dyDescent="0.35">
      <c r="A35" s="241"/>
      <c r="B35" s="262" t="s">
        <v>62</v>
      </c>
      <c r="C35" s="249"/>
      <c r="D35" s="249"/>
      <c r="E35" s="249"/>
      <c r="F35" s="263" t="e">
        <f>+F34/E34</f>
        <v>#DIV/0!</v>
      </c>
      <c r="G35" s="264" t="e">
        <f>+G34/E34</f>
        <v>#DIV/0!</v>
      </c>
      <c r="H35" s="531"/>
      <c r="I35" s="52"/>
    </row>
    <row r="36" spans="1:9" ht="18.5" x14ac:dyDescent="0.35">
      <c r="A36" s="253" t="s">
        <v>64</v>
      </c>
      <c r="B36" s="257" t="s">
        <v>166</v>
      </c>
      <c r="C36" s="258"/>
      <c r="D36" s="258"/>
      <c r="E36" s="258"/>
      <c r="F36" s="259"/>
      <c r="G36" s="260"/>
      <c r="H36" s="256"/>
    </row>
    <row r="37" spans="1:9" ht="18.5" x14ac:dyDescent="0.35">
      <c r="A37" s="242" t="s">
        <v>167</v>
      </c>
      <c r="B37" s="251"/>
      <c r="C37" s="245">
        <v>0</v>
      </c>
      <c r="D37" s="245">
        <v>0</v>
      </c>
      <c r="E37" s="245">
        <f>+D37*C37</f>
        <v>0</v>
      </c>
      <c r="F37" s="246">
        <v>0</v>
      </c>
      <c r="G37" s="244">
        <v>0</v>
      </c>
      <c r="H37" s="529" t="e">
        <f>+E40/E43</f>
        <v>#DIV/0!</v>
      </c>
    </row>
    <row r="38" spans="1:9" ht="18.5" x14ac:dyDescent="0.35">
      <c r="A38" s="242" t="s">
        <v>168</v>
      </c>
      <c r="B38" s="252"/>
      <c r="C38" s="245">
        <v>0</v>
      </c>
      <c r="D38" s="245">
        <v>0</v>
      </c>
      <c r="E38" s="245">
        <f t="shared" ref="E38:E39" si="1">+D38*C38</f>
        <v>0</v>
      </c>
      <c r="F38" s="246">
        <v>0</v>
      </c>
      <c r="G38" s="244">
        <v>0</v>
      </c>
      <c r="H38" s="530"/>
    </row>
    <row r="39" spans="1:9" ht="18.5" x14ac:dyDescent="0.35">
      <c r="A39" s="242" t="s">
        <v>169</v>
      </c>
      <c r="B39" s="36"/>
      <c r="C39" s="245"/>
      <c r="D39" s="245"/>
      <c r="E39" s="245">
        <f t="shared" si="1"/>
        <v>0</v>
      </c>
      <c r="F39" s="246">
        <v>0</v>
      </c>
      <c r="G39" s="244">
        <v>0</v>
      </c>
      <c r="H39" s="530"/>
    </row>
    <row r="40" spans="1:9" ht="18.5" x14ac:dyDescent="0.35">
      <c r="A40" s="241"/>
      <c r="B40" s="262" t="s">
        <v>84</v>
      </c>
      <c r="C40" s="248"/>
      <c r="D40" s="248"/>
      <c r="E40" s="248">
        <f>SUM(E37:E39)</f>
        <v>0</v>
      </c>
      <c r="F40" s="249">
        <f>SUM(F37:F39)</f>
        <v>0</v>
      </c>
      <c r="G40" s="250">
        <f>SUM(G37:G39)</f>
        <v>0</v>
      </c>
      <c r="H40" s="530"/>
      <c r="I40" s="15" t="str">
        <f>IF(F40+G40=E40," ","Attention, la somme des financements est différent du coût total !")</f>
        <v xml:space="preserve"> </v>
      </c>
    </row>
    <row r="41" spans="1:9" ht="18.5" x14ac:dyDescent="0.35">
      <c r="A41" s="241"/>
      <c r="B41" s="262" t="s">
        <v>62</v>
      </c>
      <c r="C41" s="248"/>
      <c r="D41" s="248"/>
      <c r="E41" s="248"/>
      <c r="F41" s="263" t="e">
        <f>+F40/E40</f>
        <v>#DIV/0!</v>
      </c>
      <c r="G41" s="264" t="e">
        <f>+G40/E40</f>
        <v>#DIV/0!</v>
      </c>
      <c r="H41" s="531"/>
      <c r="I41" s="52"/>
    </row>
    <row r="42" spans="1:9" ht="18.5" x14ac:dyDescent="0.35">
      <c r="A42" s="242"/>
      <c r="B42" s="36"/>
      <c r="C42" s="245"/>
      <c r="D42" s="245"/>
      <c r="E42" s="245"/>
      <c r="F42" s="246"/>
      <c r="G42" s="244"/>
      <c r="H42" s="36"/>
    </row>
    <row r="43" spans="1:9" ht="18.5" x14ac:dyDescent="0.35">
      <c r="A43" s="241"/>
      <c r="B43" s="262" t="s">
        <v>66</v>
      </c>
      <c r="C43" s="248"/>
      <c r="D43" s="248"/>
      <c r="E43" s="248">
        <f>+E40+E34+E27+E22</f>
        <v>0</v>
      </c>
      <c r="F43" s="248">
        <f>+F40+F34+F27+F22</f>
        <v>0</v>
      </c>
      <c r="G43" s="261">
        <f>+G40+G34+G27+G22</f>
        <v>0</v>
      </c>
      <c r="H43" s="36"/>
      <c r="I43" s="15" t="str">
        <f>IF(F43+G43=E43," ","Attention, la somme des financements est différent du coût total !")</f>
        <v xml:space="preserve"> </v>
      </c>
    </row>
    <row r="44" spans="1:9" ht="18.5" x14ac:dyDescent="0.35">
      <c r="A44" s="241"/>
      <c r="B44" s="262" t="s">
        <v>62</v>
      </c>
      <c r="C44" s="248"/>
      <c r="D44" s="248"/>
      <c r="E44" s="248"/>
      <c r="F44" s="265" t="e">
        <f>+F43/E43</f>
        <v>#DIV/0!</v>
      </c>
      <c r="G44" s="266" t="e">
        <f>+G43/E43</f>
        <v>#DIV/0!</v>
      </c>
      <c r="H44" s="36"/>
      <c r="I44" s="52"/>
    </row>
    <row r="45" spans="1:9" ht="15" thickBot="1" x14ac:dyDescent="0.4"/>
    <row r="46" spans="1:9" ht="19" thickBot="1" x14ac:dyDescent="0.4">
      <c r="A46" s="176"/>
      <c r="B46" s="178"/>
      <c r="C46" s="267" t="s">
        <v>20</v>
      </c>
      <c r="D46" s="267" t="s">
        <v>21</v>
      </c>
    </row>
    <row r="47" spans="1:9" ht="19" thickBot="1" x14ac:dyDescent="0.4">
      <c r="A47" s="525" t="s">
        <v>22</v>
      </c>
      <c r="B47" s="526"/>
      <c r="C47" s="231">
        <f>+E43</f>
        <v>0</v>
      </c>
      <c r="D47" s="232" t="e">
        <f>SUM(D48:D50)</f>
        <v>#DIV/0!</v>
      </c>
    </row>
    <row r="48" spans="1:9" ht="19" thickBot="1" x14ac:dyDescent="0.4">
      <c r="A48" s="525" t="s">
        <v>170</v>
      </c>
      <c r="B48" s="526"/>
      <c r="C48" s="233">
        <v>0</v>
      </c>
      <c r="D48" s="232" t="e">
        <f>C48/C$47</f>
        <v>#DIV/0!</v>
      </c>
    </row>
    <row r="49" spans="1:5" ht="19" thickBot="1" x14ac:dyDescent="0.4">
      <c r="A49" s="554" t="s">
        <v>25</v>
      </c>
      <c r="B49" s="555"/>
      <c r="C49" s="234">
        <v>0</v>
      </c>
      <c r="D49" s="232" t="e">
        <f>C49/C$47</f>
        <v>#DIV/0!</v>
      </c>
    </row>
    <row r="50" spans="1:5" ht="19" thickBot="1" x14ac:dyDescent="0.4">
      <c r="A50" s="525" t="s">
        <v>24</v>
      </c>
      <c r="B50" s="526"/>
      <c r="C50" s="235">
        <f>+G43</f>
        <v>0</v>
      </c>
      <c r="D50" s="236" t="e">
        <f>C50/C$47</f>
        <v>#DIV/0!</v>
      </c>
      <c r="E50" s="52" t="str">
        <f>+IF(D3&gt;50%," Rappel : la demande de financement OIF ne peut pas dépasser 50%."," ")</f>
        <v xml:space="preserve"> </v>
      </c>
    </row>
    <row r="51" spans="1:5" ht="30" customHeight="1" x14ac:dyDescent="0.35">
      <c r="A51" s="237"/>
    </row>
    <row r="52" spans="1:5" ht="30" customHeight="1" x14ac:dyDescent="0.35">
      <c r="A52" s="238"/>
    </row>
    <row r="53" spans="1:5" ht="5.15" customHeight="1" x14ac:dyDescent="0.35"/>
  </sheetData>
  <mergeCells count="39">
    <mergeCell ref="A8:B8"/>
    <mergeCell ref="C8:H8"/>
    <mergeCell ref="C6:H6"/>
    <mergeCell ref="A48:B48"/>
    <mergeCell ref="A49:B49"/>
    <mergeCell ref="A14:B14"/>
    <mergeCell ref="C14:H14"/>
    <mergeCell ref="A15:B15"/>
    <mergeCell ref="C15:H15"/>
    <mergeCell ref="A12:B12"/>
    <mergeCell ref="C12:H12"/>
    <mergeCell ref="A9:B9"/>
    <mergeCell ref="A10:B10"/>
    <mergeCell ref="C10:H10"/>
    <mergeCell ref="A11:B11"/>
    <mergeCell ref="C11:H11"/>
    <mergeCell ref="A50:B50"/>
    <mergeCell ref="C9:H9"/>
    <mergeCell ref="H18:H19"/>
    <mergeCell ref="H21:H23"/>
    <mergeCell ref="H25:H28"/>
    <mergeCell ref="H30:H35"/>
    <mergeCell ref="H37:H41"/>
    <mergeCell ref="A47:B47"/>
    <mergeCell ref="A17:H17"/>
    <mergeCell ref="A18:B19"/>
    <mergeCell ref="C18:C19"/>
    <mergeCell ref="D18:D19"/>
    <mergeCell ref="E18:E19"/>
    <mergeCell ref="F18:G18"/>
    <mergeCell ref="A13:B13"/>
    <mergeCell ref="C13:H13"/>
    <mergeCell ref="A1:H1"/>
    <mergeCell ref="A3:H3"/>
    <mergeCell ref="A5:B5"/>
    <mergeCell ref="C5:H5"/>
    <mergeCell ref="A7:B7"/>
    <mergeCell ref="C7:H7"/>
    <mergeCell ref="A6:B6"/>
  </mergeCells>
  <conditionalFormatting sqref="D50">
    <cfRule type="cellIs" dxfId="5" priority="2" operator="greaterThan">
      <formula>0.05</formula>
    </cfRule>
  </conditionalFormatting>
  <conditionalFormatting sqref="G44">
    <cfRule type="cellIs" dxfId="4" priority="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I53"/>
  <sheetViews>
    <sheetView tabSelected="1" zoomScale="70" zoomScaleNormal="70" workbookViewId="0">
      <selection activeCell="A14" sqref="A14:B14"/>
    </sheetView>
  </sheetViews>
  <sheetFormatPr baseColWidth="10" defaultColWidth="11.453125" defaultRowHeight="14.5" x14ac:dyDescent="0.35"/>
  <cols>
    <col min="1" max="1" width="7.90625" style="15" customWidth="1"/>
    <col min="2" max="2" width="45.08984375" style="15" customWidth="1"/>
    <col min="3" max="3" width="22.6328125" style="15" customWidth="1"/>
    <col min="4" max="4" width="24.54296875" style="15" customWidth="1"/>
    <col min="5" max="5" width="29.54296875" style="15" customWidth="1"/>
    <col min="6" max="6" width="15" style="15" customWidth="1"/>
    <col min="7" max="7" width="19.36328125" style="15" customWidth="1"/>
    <col min="8" max="8" width="13.453125" style="15" customWidth="1"/>
    <col min="9" max="9" width="70.36328125" style="15" customWidth="1"/>
    <col min="10" max="10" width="10.6328125" style="15" customWidth="1"/>
    <col min="11" max="11" width="10.36328125" style="15" customWidth="1"/>
    <col min="12" max="16384" width="11.453125" style="15"/>
  </cols>
  <sheetData>
    <row r="1" spans="1:9" ht="36.5" thickBot="1" x14ac:dyDescent="0.4">
      <c r="A1" s="508" t="s">
        <v>137</v>
      </c>
      <c r="B1" s="509"/>
      <c r="C1" s="509"/>
      <c r="D1" s="509"/>
      <c r="E1" s="509"/>
      <c r="F1" s="509"/>
      <c r="G1" s="509"/>
      <c r="H1" s="510"/>
    </row>
    <row r="2" spans="1:9" ht="9.75" customHeight="1" x14ac:dyDescent="0.35">
      <c r="A2" s="229"/>
      <c r="B2" s="229"/>
      <c r="C2" s="229"/>
      <c r="D2" s="229"/>
      <c r="E2" s="229"/>
      <c r="F2" s="229"/>
      <c r="G2" s="229"/>
      <c r="H2" s="229"/>
    </row>
    <row r="3" spans="1:9" ht="49.25" customHeight="1" x14ac:dyDescent="0.35">
      <c r="A3" s="511" t="s">
        <v>174</v>
      </c>
      <c r="B3" s="511"/>
      <c r="C3" s="511"/>
      <c r="D3" s="511"/>
      <c r="E3" s="511"/>
      <c r="F3" s="511"/>
      <c r="G3" s="511"/>
      <c r="H3" s="511"/>
    </row>
    <row r="4" spans="1:9" ht="8.25" customHeight="1" thickBot="1" x14ac:dyDescent="0.4"/>
    <row r="5" spans="1:9" ht="73.5" customHeight="1" x14ac:dyDescent="0.35">
      <c r="A5" s="512" t="s">
        <v>1</v>
      </c>
      <c r="B5" s="571"/>
      <c r="C5" s="514"/>
      <c r="D5" s="515"/>
      <c r="E5" s="515"/>
      <c r="F5" s="516"/>
      <c r="G5" s="516"/>
      <c r="H5" s="517"/>
    </row>
    <row r="6" spans="1:9" ht="73.5" customHeight="1" x14ac:dyDescent="0.35">
      <c r="A6" s="523" t="s">
        <v>181</v>
      </c>
      <c r="B6" s="573"/>
      <c r="C6" s="575"/>
      <c r="D6" s="576"/>
      <c r="E6" s="576"/>
      <c r="F6" s="576"/>
      <c r="G6" s="576"/>
      <c r="H6" s="577"/>
      <c r="I6" s="269"/>
    </row>
    <row r="7" spans="1:9" ht="73.5" customHeight="1" x14ac:dyDescent="0.35">
      <c r="A7" s="518" t="s">
        <v>138</v>
      </c>
      <c r="B7" s="574"/>
      <c r="C7" s="520"/>
      <c r="D7" s="521"/>
      <c r="E7" s="521"/>
      <c r="F7" s="521"/>
      <c r="G7" s="521"/>
      <c r="H7" s="522"/>
    </row>
    <row r="8" spans="1:9" ht="42" customHeight="1" x14ac:dyDescent="0.35">
      <c r="A8" s="546" t="s">
        <v>182</v>
      </c>
      <c r="B8" s="572"/>
      <c r="C8" s="520"/>
      <c r="D8" s="521"/>
      <c r="E8" s="521"/>
      <c r="F8" s="521"/>
      <c r="G8" s="521"/>
      <c r="H8" s="522"/>
      <c r="I8" s="270"/>
    </row>
    <row r="9" spans="1:9" ht="42" customHeight="1" x14ac:dyDescent="0.35">
      <c r="A9" s="518" t="s">
        <v>3</v>
      </c>
      <c r="B9" s="578"/>
      <c r="C9" s="579"/>
      <c r="D9" s="580"/>
      <c r="E9" s="580"/>
      <c r="F9" s="580"/>
      <c r="G9" s="580"/>
      <c r="H9" s="581"/>
    </row>
    <row r="10" spans="1:9" ht="27.75" customHeight="1" x14ac:dyDescent="0.35">
      <c r="A10" s="518" t="s">
        <v>139</v>
      </c>
      <c r="B10" s="578"/>
      <c r="C10" s="520"/>
      <c r="D10" s="521"/>
      <c r="E10" s="521"/>
      <c r="F10" s="521"/>
      <c r="G10" s="521"/>
      <c r="H10" s="565"/>
    </row>
    <row r="11" spans="1:9" ht="42" customHeight="1" x14ac:dyDescent="0.35">
      <c r="A11" s="566" t="s">
        <v>171</v>
      </c>
      <c r="B11" s="582"/>
      <c r="C11" s="568"/>
      <c r="D11" s="569"/>
      <c r="E11" s="569"/>
      <c r="F11" s="569"/>
      <c r="G11" s="569"/>
      <c r="H11" s="570"/>
    </row>
    <row r="12" spans="1:9" ht="57" customHeight="1" x14ac:dyDescent="0.35">
      <c r="A12" s="518" t="s">
        <v>172</v>
      </c>
      <c r="B12" s="574"/>
      <c r="C12" s="543"/>
      <c r="D12" s="544"/>
      <c r="E12" s="544"/>
      <c r="F12" s="544"/>
      <c r="G12" s="544"/>
      <c r="H12" s="545"/>
    </row>
    <row r="13" spans="1:9" ht="68.25" customHeight="1" x14ac:dyDescent="0.35">
      <c r="A13" s="518" t="s">
        <v>140</v>
      </c>
      <c r="B13" s="574"/>
      <c r="C13" s="543"/>
      <c r="D13" s="544"/>
      <c r="E13" s="544"/>
      <c r="F13" s="544"/>
      <c r="G13" s="544"/>
      <c r="H13" s="545"/>
    </row>
    <row r="14" spans="1:9" ht="51.75" customHeight="1" x14ac:dyDescent="0.35">
      <c r="A14" s="518" t="s">
        <v>185</v>
      </c>
      <c r="B14" s="574"/>
      <c r="C14" s="556"/>
      <c r="D14" s="557"/>
      <c r="E14" s="557"/>
      <c r="F14" s="557"/>
      <c r="G14" s="557"/>
      <c r="H14" s="558"/>
    </row>
    <row r="15" spans="1:9" ht="82.5" customHeight="1" thickBot="1" x14ac:dyDescent="0.4">
      <c r="A15" s="559" t="s">
        <v>173</v>
      </c>
      <c r="B15" s="583"/>
      <c r="C15" s="561"/>
      <c r="D15" s="562"/>
      <c r="E15" s="562"/>
      <c r="F15" s="562"/>
      <c r="G15" s="562"/>
      <c r="H15" s="563"/>
    </row>
    <row r="16" spans="1:9" ht="31.5" customHeight="1" thickBot="1" x14ac:dyDescent="0.4">
      <c r="A16" s="230"/>
      <c r="B16" s="230"/>
      <c r="C16" s="230"/>
      <c r="D16" s="230"/>
      <c r="E16" s="230"/>
      <c r="F16" s="230"/>
      <c r="G16" s="230"/>
      <c r="H16" s="230"/>
    </row>
    <row r="17" spans="1:9" ht="24" thickBot="1" x14ac:dyDescent="0.4">
      <c r="A17" s="532" t="s">
        <v>141</v>
      </c>
      <c r="B17" s="533"/>
      <c r="C17" s="533"/>
      <c r="D17" s="533"/>
      <c r="E17" s="533"/>
      <c r="F17" s="533"/>
      <c r="G17" s="533"/>
      <c r="H17" s="534"/>
    </row>
    <row r="18" spans="1:9" ht="18.5" x14ac:dyDescent="0.35">
      <c r="A18" s="535" t="s">
        <v>48</v>
      </c>
      <c r="B18" s="536"/>
      <c r="C18" s="539" t="s">
        <v>142</v>
      </c>
      <c r="D18" s="539" t="s">
        <v>143</v>
      </c>
      <c r="E18" s="539" t="s">
        <v>144</v>
      </c>
      <c r="F18" s="541" t="s">
        <v>52</v>
      </c>
      <c r="G18" s="542"/>
      <c r="H18" s="527" t="s">
        <v>145</v>
      </c>
    </row>
    <row r="19" spans="1:9" ht="18.5" x14ac:dyDescent="0.35">
      <c r="A19" s="537"/>
      <c r="B19" s="538"/>
      <c r="C19" s="540"/>
      <c r="D19" s="540"/>
      <c r="E19" s="540"/>
      <c r="F19" s="239" t="s">
        <v>53</v>
      </c>
      <c r="G19" s="240" t="s">
        <v>54</v>
      </c>
      <c r="H19" s="528"/>
    </row>
    <row r="20" spans="1:9" ht="18.5" x14ac:dyDescent="0.35">
      <c r="A20" s="253" t="s">
        <v>55</v>
      </c>
      <c r="B20" s="254" t="s">
        <v>146</v>
      </c>
      <c r="C20" s="255"/>
      <c r="D20" s="255"/>
      <c r="E20" s="255"/>
      <c r="F20" s="255"/>
      <c r="G20" s="255"/>
      <c r="H20" s="255"/>
    </row>
    <row r="21" spans="1:9" ht="37" x14ac:dyDescent="0.35">
      <c r="A21" s="242" t="s">
        <v>58</v>
      </c>
      <c r="B21" s="242" t="s">
        <v>147</v>
      </c>
      <c r="C21" s="36">
        <v>0</v>
      </c>
      <c r="D21" s="36">
        <v>0</v>
      </c>
      <c r="E21" s="36">
        <f>+D21*C21</f>
        <v>0</v>
      </c>
      <c r="F21" s="243">
        <v>0</v>
      </c>
      <c r="G21" s="244">
        <v>0</v>
      </c>
      <c r="H21" s="529" t="e">
        <f>+E22/E43</f>
        <v>#DIV/0!</v>
      </c>
    </row>
    <row r="22" spans="1:9" ht="18.5" x14ac:dyDescent="0.35">
      <c r="A22" s="241"/>
      <c r="B22" s="241" t="s">
        <v>148</v>
      </c>
      <c r="C22" s="248"/>
      <c r="D22" s="248"/>
      <c r="E22" s="248">
        <f>SUM(E21)</f>
        <v>0</v>
      </c>
      <c r="F22" s="248">
        <f>SUM(F21:F21)</f>
        <v>0</v>
      </c>
      <c r="G22" s="261">
        <f>+G21</f>
        <v>0</v>
      </c>
      <c r="H22" s="530"/>
      <c r="I22" s="15" t="str">
        <f>IF(F22+G22=E22," ","Attention, la somme des financements est différent du coût total !")</f>
        <v xml:space="preserve"> </v>
      </c>
    </row>
    <row r="23" spans="1:9" ht="18.5" x14ac:dyDescent="0.35">
      <c r="A23" s="241"/>
      <c r="B23" s="262" t="s">
        <v>62</v>
      </c>
      <c r="C23" s="248"/>
      <c r="D23" s="248"/>
      <c r="E23" s="248"/>
      <c r="F23" s="263" t="e">
        <f>+F22/E22</f>
        <v>#DIV/0!</v>
      </c>
      <c r="G23" s="264" t="e">
        <f>+G22/E22</f>
        <v>#DIV/0!</v>
      </c>
      <c r="H23" s="531"/>
      <c r="I23" s="52"/>
    </row>
    <row r="24" spans="1:9" ht="37" x14ac:dyDescent="0.35">
      <c r="A24" s="253" t="s">
        <v>63</v>
      </c>
      <c r="B24" s="254" t="s">
        <v>149</v>
      </c>
      <c r="C24" s="255"/>
      <c r="D24" s="255"/>
      <c r="E24" s="255"/>
      <c r="F24" s="255"/>
      <c r="G24" s="255"/>
      <c r="H24" s="256"/>
    </row>
    <row r="25" spans="1:9" ht="37" x14ac:dyDescent="0.35">
      <c r="A25" s="242" t="s">
        <v>150</v>
      </c>
      <c r="B25" s="36" t="s">
        <v>151</v>
      </c>
      <c r="C25" s="245">
        <v>0</v>
      </c>
      <c r="D25" s="245">
        <v>0</v>
      </c>
      <c r="E25" s="245">
        <f>+D25*C25</f>
        <v>0</v>
      </c>
      <c r="F25" s="246">
        <v>0</v>
      </c>
      <c r="G25" s="244">
        <v>0</v>
      </c>
      <c r="H25" s="529" t="e">
        <f>+E27/E43</f>
        <v>#DIV/0!</v>
      </c>
      <c r="I25" s="15" t="str">
        <f>IF(F25+G25=E25," ","Attention, la somme des financements est différent du coût total !")</f>
        <v xml:space="preserve"> </v>
      </c>
    </row>
    <row r="26" spans="1:9" ht="18.5" x14ac:dyDescent="0.35">
      <c r="A26" s="242" t="s">
        <v>152</v>
      </c>
      <c r="B26" s="36" t="s">
        <v>153</v>
      </c>
      <c r="C26" s="245">
        <v>0</v>
      </c>
      <c r="D26" s="245">
        <v>0</v>
      </c>
      <c r="E26" s="245">
        <f>+D26*C26</f>
        <v>0</v>
      </c>
      <c r="F26" s="246">
        <v>0</v>
      </c>
      <c r="G26" s="244">
        <v>0</v>
      </c>
      <c r="H26" s="530"/>
      <c r="I26" s="52" t="str">
        <f>IF(G26+F26=E26," ","Attention, différent du coût total !")</f>
        <v xml:space="preserve"> </v>
      </c>
    </row>
    <row r="27" spans="1:9" ht="37" x14ac:dyDescent="0.35">
      <c r="A27" s="241"/>
      <c r="B27" s="241" t="s">
        <v>154</v>
      </c>
      <c r="C27" s="248"/>
      <c r="D27" s="248"/>
      <c r="E27" s="248">
        <f>SUM(E25:E26)</f>
        <v>0</v>
      </c>
      <c r="F27" s="249">
        <f>SUM(F25:F26)</f>
        <v>0</v>
      </c>
      <c r="G27" s="250">
        <f>SUM(G25:G26)</f>
        <v>0</v>
      </c>
      <c r="H27" s="530"/>
      <c r="I27" s="15" t="str">
        <f>IF(F27+G27=E27," ","Attention, la somme des financements est différent du coût total !")</f>
        <v xml:space="preserve"> </v>
      </c>
    </row>
    <row r="28" spans="1:9" ht="18.5" x14ac:dyDescent="0.35">
      <c r="A28" s="241"/>
      <c r="B28" s="262"/>
      <c r="C28" s="248"/>
      <c r="D28" s="248"/>
      <c r="E28" s="248"/>
      <c r="F28" s="263" t="e">
        <f>+F27/E27</f>
        <v>#DIV/0!</v>
      </c>
      <c r="G28" s="264" t="e">
        <f>+G27/E27</f>
        <v>#DIV/0!</v>
      </c>
      <c r="H28" s="531"/>
      <c r="I28" s="52"/>
    </row>
    <row r="29" spans="1:9" ht="18.5" x14ac:dyDescent="0.35">
      <c r="A29" s="253" t="s">
        <v>155</v>
      </c>
      <c r="B29" s="254" t="s">
        <v>156</v>
      </c>
      <c r="C29" s="255"/>
      <c r="D29" s="255"/>
      <c r="E29" s="255"/>
      <c r="F29" s="255"/>
      <c r="G29" s="255"/>
      <c r="H29" s="256"/>
    </row>
    <row r="30" spans="1:9" ht="18.5" x14ac:dyDescent="0.35">
      <c r="A30" s="242" t="s">
        <v>157</v>
      </c>
      <c r="B30" s="36" t="s">
        <v>158</v>
      </c>
      <c r="C30" s="245">
        <v>0</v>
      </c>
      <c r="D30" s="245">
        <v>0</v>
      </c>
      <c r="E30" s="245">
        <f>+D30*C30</f>
        <v>0</v>
      </c>
      <c r="F30" s="246">
        <v>0</v>
      </c>
      <c r="G30" s="244">
        <v>0</v>
      </c>
      <c r="H30" s="529" t="e">
        <f>+E34/E43</f>
        <v>#DIV/0!</v>
      </c>
      <c r="I30" s="52"/>
    </row>
    <row r="31" spans="1:9" ht="18.5" x14ac:dyDescent="0.35">
      <c r="A31" s="242" t="s">
        <v>159</v>
      </c>
      <c r="B31" s="36" t="s">
        <v>160</v>
      </c>
      <c r="C31" s="245"/>
      <c r="D31" s="245"/>
      <c r="E31" s="245">
        <f t="shared" ref="E31:E33" si="0">+D31*C31</f>
        <v>0</v>
      </c>
      <c r="F31" s="246">
        <v>0</v>
      </c>
      <c r="G31" s="244"/>
      <c r="H31" s="530"/>
      <c r="I31" s="52"/>
    </row>
    <row r="32" spans="1:9" ht="18.5" x14ac:dyDescent="0.35">
      <c r="A32" s="242" t="s">
        <v>161</v>
      </c>
      <c r="B32" s="36" t="s">
        <v>162</v>
      </c>
      <c r="C32" s="245"/>
      <c r="D32" s="245"/>
      <c r="E32" s="245">
        <f t="shared" si="0"/>
        <v>0</v>
      </c>
      <c r="F32" s="246">
        <v>0</v>
      </c>
      <c r="G32" s="244"/>
      <c r="H32" s="530"/>
      <c r="I32" s="52"/>
    </row>
    <row r="33" spans="1:9" ht="18.5" x14ac:dyDescent="0.35">
      <c r="A33" s="242" t="s">
        <v>163</v>
      </c>
      <c r="B33" s="247" t="s">
        <v>164</v>
      </c>
      <c r="C33" s="245"/>
      <c r="D33" s="245"/>
      <c r="E33" s="245">
        <f t="shared" si="0"/>
        <v>0</v>
      </c>
      <c r="F33" s="246">
        <v>0</v>
      </c>
      <c r="G33" s="244"/>
      <c r="H33" s="530"/>
      <c r="I33" s="52"/>
    </row>
    <row r="34" spans="1:9" ht="18.5" x14ac:dyDescent="0.35">
      <c r="A34" s="241"/>
      <c r="B34" s="262" t="s">
        <v>165</v>
      </c>
      <c r="C34" s="248"/>
      <c r="D34" s="248"/>
      <c r="E34" s="248">
        <f>SUM(E30:E33)</f>
        <v>0</v>
      </c>
      <c r="F34" s="249">
        <f>SUM(F30:F33)</f>
        <v>0</v>
      </c>
      <c r="G34" s="250">
        <f>SUM(G30:G33)</f>
        <v>0</v>
      </c>
      <c r="H34" s="530"/>
      <c r="I34" s="15" t="str">
        <f>IF(F34+G34=E34," ","Attention, la somme des financements est différent du coût total !")</f>
        <v xml:space="preserve"> </v>
      </c>
    </row>
    <row r="35" spans="1:9" ht="18.5" x14ac:dyDescent="0.35">
      <c r="A35" s="241"/>
      <c r="B35" s="262" t="s">
        <v>62</v>
      </c>
      <c r="C35" s="249"/>
      <c r="D35" s="249"/>
      <c r="E35" s="249"/>
      <c r="F35" s="263" t="e">
        <f>+F34/E34</f>
        <v>#DIV/0!</v>
      </c>
      <c r="G35" s="264" t="e">
        <f>+G34/E34</f>
        <v>#DIV/0!</v>
      </c>
      <c r="H35" s="531"/>
      <c r="I35" s="52"/>
    </row>
    <row r="36" spans="1:9" ht="18.5" x14ac:dyDescent="0.35">
      <c r="A36" s="253" t="s">
        <v>64</v>
      </c>
      <c r="B36" s="257" t="s">
        <v>166</v>
      </c>
      <c r="C36" s="258"/>
      <c r="D36" s="258"/>
      <c r="E36" s="258"/>
      <c r="F36" s="259"/>
      <c r="G36" s="260"/>
      <c r="H36" s="256"/>
    </row>
    <row r="37" spans="1:9" ht="18.5" x14ac:dyDescent="0.35">
      <c r="A37" s="242" t="s">
        <v>167</v>
      </c>
      <c r="B37" s="251"/>
      <c r="C37" s="245">
        <v>0</v>
      </c>
      <c r="D37" s="245">
        <v>0</v>
      </c>
      <c r="E37" s="245">
        <f>+D37*C37</f>
        <v>0</v>
      </c>
      <c r="F37" s="246">
        <v>0</v>
      </c>
      <c r="G37" s="244">
        <v>0</v>
      </c>
      <c r="H37" s="529" t="e">
        <f>+E40/E43</f>
        <v>#DIV/0!</v>
      </c>
    </row>
    <row r="38" spans="1:9" ht="18.5" x14ac:dyDescent="0.35">
      <c r="A38" s="242" t="s">
        <v>168</v>
      </c>
      <c r="B38" s="252"/>
      <c r="C38" s="245">
        <v>0</v>
      </c>
      <c r="D38" s="245">
        <v>0</v>
      </c>
      <c r="E38" s="245">
        <f t="shared" ref="E38:E39" si="1">+D38*C38</f>
        <v>0</v>
      </c>
      <c r="F38" s="246">
        <v>0</v>
      </c>
      <c r="G38" s="244">
        <v>0</v>
      </c>
      <c r="H38" s="530"/>
    </row>
    <row r="39" spans="1:9" ht="18.5" x14ac:dyDescent="0.35">
      <c r="A39" s="242" t="s">
        <v>169</v>
      </c>
      <c r="B39" s="36"/>
      <c r="C39" s="245"/>
      <c r="D39" s="245"/>
      <c r="E39" s="245">
        <f t="shared" si="1"/>
        <v>0</v>
      </c>
      <c r="F39" s="246">
        <v>0</v>
      </c>
      <c r="G39" s="244">
        <v>0</v>
      </c>
      <c r="H39" s="530"/>
    </row>
    <row r="40" spans="1:9" ht="18.5" x14ac:dyDescent="0.35">
      <c r="A40" s="241"/>
      <c r="B40" s="262" t="s">
        <v>84</v>
      </c>
      <c r="C40" s="248"/>
      <c r="D40" s="248"/>
      <c r="E40" s="248">
        <f>SUM(E37:E39)</f>
        <v>0</v>
      </c>
      <c r="F40" s="249">
        <f>SUM(F37:F39)</f>
        <v>0</v>
      </c>
      <c r="G40" s="250">
        <f>SUM(G37:G39)</f>
        <v>0</v>
      </c>
      <c r="H40" s="530"/>
      <c r="I40" s="15" t="str">
        <f>IF(F40+G40=E40," ","Attention, la somme des financements est différent du coût total !")</f>
        <v xml:space="preserve"> </v>
      </c>
    </row>
    <row r="41" spans="1:9" ht="18.5" x14ac:dyDescent="0.35">
      <c r="A41" s="241"/>
      <c r="B41" s="262" t="s">
        <v>62</v>
      </c>
      <c r="C41" s="248"/>
      <c r="D41" s="248"/>
      <c r="E41" s="248"/>
      <c r="F41" s="263" t="e">
        <f>+F40/E40</f>
        <v>#DIV/0!</v>
      </c>
      <c r="G41" s="264" t="e">
        <f>+G40/E40</f>
        <v>#DIV/0!</v>
      </c>
      <c r="H41" s="531"/>
      <c r="I41" s="52"/>
    </row>
    <row r="42" spans="1:9" ht="18.5" x14ac:dyDescent="0.35">
      <c r="A42" s="242"/>
      <c r="B42" s="36"/>
      <c r="C42" s="245"/>
      <c r="D42" s="245"/>
      <c r="E42" s="245"/>
      <c r="F42" s="246"/>
      <c r="G42" s="244"/>
      <c r="H42" s="36"/>
    </row>
    <row r="43" spans="1:9" ht="18.5" x14ac:dyDescent="0.35">
      <c r="A43" s="241"/>
      <c r="B43" s="262" t="s">
        <v>66</v>
      </c>
      <c r="C43" s="248"/>
      <c r="D43" s="248"/>
      <c r="E43" s="248">
        <f>+E40+E34+E27+E22</f>
        <v>0</v>
      </c>
      <c r="F43" s="248">
        <f>+F40+F34+F27+F22</f>
        <v>0</v>
      </c>
      <c r="G43" s="261">
        <f>+G40+G34+G27+G22</f>
        <v>0</v>
      </c>
      <c r="H43" s="36"/>
      <c r="I43" s="15" t="str">
        <f>IF(F43+G43=E43," ","Attention, la somme des financements est différent du coût total !")</f>
        <v xml:space="preserve"> </v>
      </c>
    </row>
    <row r="44" spans="1:9" ht="18.5" x14ac:dyDescent="0.35">
      <c r="A44" s="241"/>
      <c r="B44" s="262" t="s">
        <v>62</v>
      </c>
      <c r="C44" s="248"/>
      <c r="D44" s="248"/>
      <c r="E44" s="248"/>
      <c r="F44" s="265" t="e">
        <f>+F43/E43</f>
        <v>#DIV/0!</v>
      </c>
      <c r="G44" s="266" t="e">
        <f>+G43/E43</f>
        <v>#DIV/0!</v>
      </c>
      <c r="H44" s="36"/>
      <c r="I44" s="52"/>
    </row>
    <row r="45" spans="1:9" ht="15" thickBot="1" x14ac:dyDescent="0.4"/>
    <row r="46" spans="1:9" ht="19" thickBot="1" x14ac:dyDescent="0.4">
      <c r="A46" s="176"/>
      <c r="B46" s="178"/>
      <c r="C46" s="267" t="s">
        <v>20</v>
      </c>
      <c r="D46" s="267" t="s">
        <v>21</v>
      </c>
    </row>
    <row r="47" spans="1:9" ht="19" thickBot="1" x14ac:dyDescent="0.4">
      <c r="A47" s="525" t="s">
        <v>22</v>
      </c>
      <c r="B47" s="526"/>
      <c r="C47" s="231">
        <f>+E43</f>
        <v>0</v>
      </c>
      <c r="D47" s="232" t="e">
        <f>SUM(D48:D50)</f>
        <v>#DIV/0!</v>
      </c>
    </row>
    <row r="48" spans="1:9" ht="19" thickBot="1" x14ac:dyDescent="0.4">
      <c r="A48" s="525" t="s">
        <v>170</v>
      </c>
      <c r="B48" s="526"/>
      <c r="C48" s="233">
        <v>0</v>
      </c>
      <c r="D48" s="232" t="e">
        <f>C48/C$47</f>
        <v>#DIV/0!</v>
      </c>
    </row>
    <row r="49" spans="1:5" ht="19" thickBot="1" x14ac:dyDescent="0.4">
      <c r="A49" s="554" t="s">
        <v>25</v>
      </c>
      <c r="B49" s="555"/>
      <c r="C49" s="234">
        <v>0</v>
      </c>
      <c r="D49" s="232" t="e">
        <f>C49/C$47</f>
        <v>#DIV/0!</v>
      </c>
    </row>
    <row r="50" spans="1:5" ht="19" thickBot="1" x14ac:dyDescent="0.4">
      <c r="A50" s="525" t="s">
        <v>24</v>
      </c>
      <c r="B50" s="526"/>
      <c r="C50" s="235">
        <f>+G43</f>
        <v>0</v>
      </c>
      <c r="D50" s="236" t="e">
        <f>C50/C$47</f>
        <v>#DIV/0!</v>
      </c>
      <c r="E50" s="52" t="str">
        <f>+IF(D3&gt;50%," Rappel : la demande de financement OIF ne peut pas dépasser 50%."," ")</f>
        <v xml:space="preserve"> </v>
      </c>
    </row>
    <row r="51" spans="1:5" ht="30" customHeight="1" x14ac:dyDescent="0.35">
      <c r="A51" s="237"/>
    </row>
    <row r="52" spans="1:5" ht="30" customHeight="1" x14ac:dyDescent="0.35">
      <c r="A52" s="238"/>
    </row>
    <row r="53" spans="1:5" ht="5.15" customHeight="1" x14ac:dyDescent="0.35"/>
  </sheetData>
  <mergeCells count="39">
    <mergeCell ref="A49:B49"/>
    <mergeCell ref="A50:B50"/>
    <mergeCell ref="H21:H23"/>
    <mergeCell ref="H25:H28"/>
    <mergeCell ref="H30:H35"/>
    <mergeCell ref="H37:H41"/>
    <mergeCell ref="A47:B47"/>
    <mergeCell ref="A48:B48"/>
    <mergeCell ref="A15:B15"/>
    <mergeCell ref="C15:H15"/>
    <mergeCell ref="A17:H17"/>
    <mergeCell ref="A18:B19"/>
    <mergeCell ref="C18:C19"/>
    <mergeCell ref="D18:D19"/>
    <mergeCell ref="E18:E19"/>
    <mergeCell ref="F18:G18"/>
    <mergeCell ref="H18:H19"/>
    <mergeCell ref="A12:B12"/>
    <mergeCell ref="C12:H12"/>
    <mergeCell ref="A13:B13"/>
    <mergeCell ref="C13:H13"/>
    <mergeCell ref="A14:B14"/>
    <mergeCell ref="C14:H14"/>
    <mergeCell ref="A9:B9"/>
    <mergeCell ref="C9:H9"/>
    <mergeCell ref="A10:B10"/>
    <mergeCell ref="C10:H10"/>
    <mergeCell ref="A11:B11"/>
    <mergeCell ref="C11:H11"/>
    <mergeCell ref="A1:H1"/>
    <mergeCell ref="A3:H3"/>
    <mergeCell ref="A5:B5"/>
    <mergeCell ref="C5:H5"/>
    <mergeCell ref="A8:B8"/>
    <mergeCell ref="C8:H8"/>
    <mergeCell ref="A6:B6"/>
    <mergeCell ref="A7:B7"/>
    <mergeCell ref="C7:H7"/>
    <mergeCell ref="C6:H6"/>
  </mergeCells>
  <conditionalFormatting sqref="D50">
    <cfRule type="cellIs" dxfId="3" priority="2" operator="greaterThan">
      <formula>0.05</formula>
    </cfRule>
  </conditionalFormatting>
  <conditionalFormatting sqref="G44">
    <cfRule type="cellIs" dxfId="2" priority="1" operator="greaterThan">
      <formula>0.5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A1:I37"/>
  <sheetViews>
    <sheetView zoomScale="70" zoomScaleNormal="70" workbookViewId="0">
      <selection activeCell="J10" sqref="J10"/>
    </sheetView>
  </sheetViews>
  <sheetFormatPr baseColWidth="10" defaultColWidth="11.453125" defaultRowHeight="14.5" x14ac:dyDescent="0.35"/>
  <cols>
    <col min="1" max="1" width="44.6328125" style="15" customWidth="1"/>
    <col min="2" max="2" width="42.36328125" style="15" customWidth="1"/>
    <col min="3" max="3" width="20.6328125" style="15" customWidth="1"/>
    <col min="4" max="4" width="29.6328125" style="15" customWidth="1"/>
    <col min="5" max="7" width="20.6328125" style="15" customWidth="1"/>
    <col min="8" max="8" width="16.36328125" style="15" customWidth="1"/>
    <col min="9" max="9" width="20.6328125" style="15" customWidth="1"/>
    <col min="10" max="10" width="26" style="15" customWidth="1"/>
    <col min="11" max="12" width="11.453125" style="15"/>
    <col min="13" max="13" width="8.36328125" style="15" bestFit="1" customWidth="1"/>
    <col min="14" max="14" width="16.90625" style="15" bestFit="1" customWidth="1"/>
    <col min="15" max="16384" width="11.453125" style="15"/>
  </cols>
  <sheetData>
    <row r="1" spans="1:9" ht="37.25" customHeight="1" thickBot="1" x14ac:dyDescent="0.4">
      <c r="A1" s="599" t="s">
        <v>186</v>
      </c>
      <c r="B1" s="600"/>
      <c r="C1" s="600"/>
      <c r="D1" s="600"/>
      <c r="E1" s="600"/>
      <c r="F1" s="600"/>
      <c r="G1" s="600"/>
      <c r="H1" s="600"/>
      <c r="I1" s="601"/>
    </row>
    <row r="2" spans="1:9" ht="6.65" customHeight="1" x14ac:dyDescent="0.35">
      <c r="A2" s="602"/>
      <c r="B2" s="603"/>
      <c r="C2" s="603"/>
      <c r="D2" s="603"/>
      <c r="E2" s="603"/>
      <c r="F2" s="603"/>
      <c r="G2" s="603"/>
      <c r="H2" s="603"/>
      <c r="I2" s="603"/>
    </row>
    <row r="3" spans="1:9" ht="23.5" x14ac:dyDescent="0.35">
      <c r="A3" s="511" t="s">
        <v>187</v>
      </c>
      <c r="B3" s="511"/>
      <c r="C3" s="511"/>
      <c r="D3" s="511"/>
      <c r="E3" s="511"/>
      <c r="F3" s="511"/>
      <c r="G3" s="511"/>
      <c r="H3" s="511"/>
    </row>
    <row r="4" spans="1:9" ht="8.25" customHeight="1" thickBot="1" x14ac:dyDescent="0.4"/>
    <row r="5" spans="1:9" ht="73.5" customHeight="1" x14ac:dyDescent="0.35">
      <c r="A5" s="607" t="s">
        <v>188</v>
      </c>
      <c r="B5" s="608"/>
      <c r="C5" s="604"/>
      <c r="D5" s="605"/>
      <c r="E5" s="605"/>
      <c r="F5" s="605"/>
      <c r="G5" s="605"/>
      <c r="H5" s="605"/>
      <c r="I5" s="606"/>
    </row>
    <row r="6" spans="1:9" ht="73.5" customHeight="1" x14ac:dyDescent="0.35">
      <c r="A6" s="546" t="s">
        <v>189</v>
      </c>
      <c r="B6" s="547"/>
      <c r="C6" s="548"/>
      <c r="D6" s="549"/>
      <c r="E6" s="549"/>
      <c r="F6" s="549"/>
      <c r="G6" s="549"/>
      <c r="H6" s="549"/>
      <c r="I6" s="550"/>
    </row>
    <row r="7" spans="1:9" ht="73.5" customHeight="1" x14ac:dyDescent="0.35">
      <c r="A7" s="546" t="s">
        <v>190</v>
      </c>
      <c r="B7" s="547"/>
      <c r="C7" s="271"/>
      <c r="D7" s="272"/>
      <c r="E7" s="272"/>
      <c r="F7" s="272"/>
      <c r="G7" s="272"/>
      <c r="H7" s="272"/>
      <c r="I7" s="273"/>
    </row>
    <row r="8" spans="1:9" ht="73.5" customHeight="1" x14ac:dyDescent="0.35">
      <c r="A8" s="546" t="s">
        <v>191</v>
      </c>
      <c r="B8" s="547"/>
      <c r="C8" s="548"/>
      <c r="D8" s="549"/>
      <c r="E8" s="549"/>
      <c r="F8" s="549"/>
      <c r="G8" s="549"/>
      <c r="H8" s="549"/>
      <c r="I8" s="550"/>
    </row>
    <row r="9" spans="1:9" ht="73.5" customHeight="1" x14ac:dyDescent="0.35">
      <c r="A9" s="546" t="s">
        <v>192</v>
      </c>
      <c r="B9" s="547"/>
      <c r="C9" s="548"/>
      <c r="D9" s="549"/>
      <c r="E9" s="549"/>
      <c r="F9" s="549"/>
      <c r="G9" s="549"/>
      <c r="H9" s="549"/>
      <c r="I9" s="550"/>
    </row>
    <row r="10" spans="1:9" ht="73.5" customHeight="1" x14ac:dyDescent="0.35">
      <c r="A10" s="546" t="s">
        <v>193</v>
      </c>
      <c r="B10" s="547"/>
      <c r="C10" s="548"/>
      <c r="D10" s="549"/>
      <c r="E10" s="549"/>
      <c r="F10" s="549"/>
      <c r="G10" s="549"/>
      <c r="H10" s="549"/>
      <c r="I10" s="550"/>
    </row>
    <row r="11" spans="1:9" ht="73.5" customHeight="1" x14ac:dyDescent="0.35">
      <c r="A11" s="523" t="s">
        <v>194</v>
      </c>
      <c r="B11" s="524"/>
      <c r="C11" s="548"/>
      <c r="D11" s="549"/>
      <c r="E11" s="549"/>
      <c r="F11" s="549"/>
      <c r="G11" s="549"/>
      <c r="H11" s="549"/>
      <c r="I11" s="550"/>
    </row>
    <row r="12" spans="1:9" ht="73.5" customHeight="1" thickBot="1" x14ac:dyDescent="0.4">
      <c r="A12" s="609" t="s">
        <v>195</v>
      </c>
      <c r="B12" s="610"/>
      <c r="C12" s="611"/>
      <c r="D12" s="612"/>
      <c r="E12" s="612"/>
      <c r="F12" s="612"/>
      <c r="G12" s="612"/>
      <c r="H12" s="612"/>
      <c r="I12" s="613"/>
    </row>
    <row r="13" spans="1:9" ht="36.75" customHeight="1" thickBot="1" x14ac:dyDescent="0.4"/>
    <row r="14" spans="1:9" ht="24" customHeight="1" thickBot="1" x14ac:dyDescent="0.4">
      <c r="A14" s="587" t="s">
        <v>196</v>
      </c>
      <c r="B14" s="588"/>
      <c r="C14" s="588"/>
      <c r="D14" s="588"/>
      <c r="E14" s="588"/>
      <c r="F14" s="588"/>
      <c r="G14" s="588"/>
      <c r="H14" s="588"/>
      <c r="I14" s="589"/>
    </row>
    <row r="15" spans="1:9" ht="36" customHeight="1" x14ac:dyDescent="0.35">
      <c r="A15" s="590" t="s">
        <v>197</v>
      </c>
      <c r="B15" s="592" t="s">
        <v>142</v>
      </c>
      <c r="C15" s="592" t="s">
        <v>143</v>
      </c>
      <c r="D15" s="592" t="s">
        <v>6</v>
      </c>
      <c r="E15" s="594" t="s">
        <v>52</v>
      </c>
      <c r="F15" s="595"/>
      <c r="G15" s="595"/>
      <c r="H15" s="596"/>
      <c r="I15" s="597" t="s">
        <v>145</v>
      </c>
    </row>
    <row r="16" spans="1:9" ht="56" thickBot="1" x14ac:dyDescent="0.4">
      <c r="A16" s="591"/>
      <c r="B16" s="593"/>
      <c r="C16" s="593"/>
      <c r="D16" s="593"/>
      <c r="E16" s="274" t="s">
        <v>121</v>
      </c>
      <c r="F16" s="275" t="s">
        <v>23</v>
      </c>
      <c r="G16" s="276" t="s">
        <v>198</v>
      </c>
      <c r="H16" s="274" t="s">
        <v>199</v>
      </c>
      <c r="I16" s="598"/>
    </row>
    <row r="17" spans="1:9" ht="7.75" customHeight="1" thickBot="1" x14ac:dyDescent="0.4">
      <c r="A17" s="277"/>
      <c r="B17" s="278"/>
      <c r="C17" s="278"/>
      <c r="D17" s="278"/>
      <c r="E17" s="279"/>
      <c r="F17" s="280"/>
      <c r="G17" s="279"/>
      <c r="H17" s="281"/>
      <c r="I17" s="282"/>
    </row>
    <row r="18" spans="1:9" ht="18.5" x14ac:dyDescent="0.35">
      <c r="A18" s="283" t="s">
        <v>200</v>
      </c>
      <c r="B18" s="284"/>
      <c r="C18" s="284"/>
      <c r="D18" s="284"/>
      <c r="E18" s="284"/>
      <c r="F18" s="284"/>
      <c r="G18" s="284"/>
      <c r="H18" s="284"/>
      <c r="I18" s="285"/>
    </row>
    <row r="19" spans="1:9" ht="37" x14ac:dyDescent="0.35">
      <c r="A19" s="286" t="s">
        <v>201</v>
      </c>
      <c r="B19" s="287">
        <v>0</v>
      </c>
      <c r="C19" s="288">
        <v>0</v>
      </c>
      <c r="D19" s="288">
        <f>+C19*B19</f>
        <v>0</v>
      </c>
      <c r="E19" s="289">
        <v>0</v>
      </c>
      <c r="F19" s="289">
        <v>0</v>
      </c>
      <c r="G19" s="290">
        <v>0</v>
      </c>
      <c r="H19" s="289">
        <v>0</v>
      </c>
      <c r="I19" s="291" t="e">
        <f>+D19/D36</f>
        <v>#DIV/0!</v>
      </c>
    </row>
    <row r="20" spans="1:9" ht="18.5" x14ac:dyDescent="0.35">
      <c r="A20" s="292" t="s">
        <v>202</v>
      </c>
      <c r="B20" s="293"/>
      <c r="C20" s="294"/>
      <c r="D20" s="294">
        <f>SUM(D19)</f>
        <v>0</v>
      </c>
      <c r="E20" s="294">
        <f>SUM(E19:E19)</f>
        <v>0</v>
      </c>
      <c r="F20" s="294">
        <f>SUM(F19:F19)</f>
        <v>0</v>
      </c>
      <c r="G20" s="294">
        <f>+G19</f>
        <v>0</v>
      </c>
      <c r="H20" s="294">
        <f>SUM(H19:H19)</f>
        <v>0</v>
      </c>
      <c r="I20" s="584" t="e">
        <f>+D20/D36</f>
        <v>#DIV/0!</v>
      </c>
    </row>
    <row r="21" spans="1:9" ht="19" thickBot="1" x14ac:dyDescent="0.4">
      <c r="A21" s="295" t="s">
        <v>62</v>
      </c>
      <c r="B21" s="296"/>
      <c r="C21" s="297"/>
      <c r="D21" s="297"/>
      <c r="E21" s="298" t="e">
        <f>+E20/D20</f>
        <v>#DIV/0!</v>
      </c>
      <c r="F21" s="298" t="e">
        <f>+F20/D20</f>
        <v>#DIV/0!</v>
      </c>
      <c r="G21" s="298" t="e">
        <f>+G20/D20</f>
        <v>#DIV/0!</v>
      </c>
      <c r="H21" s="298" t="e">
        <f>+H20/D20</f>
        <v>#DIV/0!</v>
      </c>
      <c r="I21" s="585"/>
    </row>
    <row r="22" spans="1:9" s="150" customFormat="1" ht="7.75" customHeight="1" thickBot="1" x14ac:dyDescent="0.4">
      <c r="A22" s="299"/>
      <c r="B22" s="300"/>
      <c r="C22" s="300"/>
      <c r="D22" s="300"/>
      <c r="E22" s="301"/>
      <c r="F22" s="301"/>
      <c r="G22" s="301"/>
      <c r="H22" s="301"/>
      <c r="I22" s="302"/>
    </row>
    <row r="23" spans="1:9" ht="18.5" x14ac:dyDescent="0.35">
      <c r="A23" s="303" t="s">
        <v>203</v>
      </c>
      <c r="B23" s="304"/>
      <c r="C23" s="284"/>
      <c r="D23" s="284"/>
      <c r="E23" s="284"/>
      <c r="F23" s="284"/>
      <c r="G23" s="284"/>
      <c r="H23" s="284"/>
      <c r="I23" s="305"/>
    </row>
    <row r="24" spans="1:9" ht="18.5" x14ac:dyDescent="0.35">
      <c r="A24" s="306" t="s">
        <v>204</v>
      </c>
      <c r="B24" s="290">
        <v>0</v>
      </c>
      <c r="C24" s="290">
        <v>0</v>
      </c>
      <c r="D24" s="290">
        <f>+C24*B24</f>
        <v>0</v>
      </c>
      <c r="E24" s="307">
        <v>0</v>
      </c>
      <c r="F24" s="307">
        <v>0</v>
      </c>
      <c r="G24" s="290">
        <v>0</v>
      </c>
      <c r="H24" s="307">
        <v>0</v>
      </c>
      <c r="I24" s="291" t="e">
        <f>+D24/D36</f>
        <v>#DIV/0!</v>
      </c>
    </row>
    <row r="25" spans="1:9" ht="18.5" x14ac:dyDescent="0.35">
      <c r="A25" s="308" t="s">
        <v>153</v>
      </c>
      <c r="B25" s="245">
        <v>0</v>
      </c>
      <c r="C25" s="245">
        <v>0</v>
      </c>
      <c r="D25" s="245">
        <f>+C25*B25</f>
        <v>0</v>
      </c>
      <c r="E25" s="246">
        <v>0</v>
      </c>
      <c r="F25" s="246">
        <v>0</v>
      </c>
      <c r="G25" s="245">
        <v>0</v>
      </c>
      <c r="H25" s="246">
        <v>0</v>
      </c>
      <c r="I25" s="309" t="e">
        <f>+D25/D36</f>
        <v>#DIV/0!</v>
      </c>
    </row>
    <row r="26" spans="1:9" ht="37" x14ac:dyDescent="0.35">
      <c r="A26" s="292" t="s">
        <v>154</v>
      </c>
      <c r="B26" s="294"/>
      <c r="C26" s="294"/>
      <c r="D26" s="294">
        <f>SUM(D24:D25)</f>
        <v>0</v>
      </c>
      <c r="E26" s="310">
        <f>SUM(E24:E25)</f>
        <v>0</v>
      </c>
      <c r="F26" s="310">
        <f>SUM(F24:F25)</f>
        <v>0</v>
      </c>
      <c r="G26" s="310">
        <f>SUM(G24:G25)</f>
        <v>0</v>
      </c>
      <c r="H26" s="310">
        <f>SUM(H24:H25)</f>
        <v>0</v>
      </c>
      <c r="I26" s="584" t="e">
        <f>+D26/D36</f>
        <v>#DIV/0!</v>
      </c>
    </row>
    <row r="27" spans="1:9" ht="19" thickBot="1" x14ac:dyDescent="0.4">
      <c r="A27" s="295" t="s">
        <v>62</v>
      </c>
      <c r="B27" s="297"/>
      <c r="C27" s="297"/>
      <c r="D27" s="297"/>
      <c r="E27" s="298" t="e">
        <f>+E26/D26</f>
        <v>#DIV/0!</v>
      </c>
      <c r="F27" s="298" t="e">
        <f>+F26/D26</f>
        <v>#DIV/0!</v>
      </c>
      <c r="G27" s="298" t="e">
        <f>+G26/D26</f>
        <v>#DIV/0!</v>
      </c>
      <c r="H27" s="298" t="e">
        <f>+H26/D26</f>
        <v>#DIV/0!</v>
      </c>
      <c r="I27" s="585"/>
    </row>
    <row r="28" spans="1:9" s="150" customFormat="1" ht="7.75" customHeight="1" thickBot="1" x14ac:dyDescent="0.4">
      <c r="A28" s="311"/>
      <c r="B28" s="300"/>
      <c r="C28" s="300"/>
      <c r="D28" s="300"/>
      <c r="E28" s="301"/>
      <c r="F28" s="301"/>
      <c r="G28" s="301"/>
      <c r="H28" s="301"/>
      <c r="I28" s="302"/>
    </row>
    <row r="29" spans="1:9" ht="18.5" x14ac:dyDescent="0.35">
      <c r="A29" s="303" t="s">
        <v>166</v>
      </c>
      <c r="B29" s="312"/>
      <c r="C29" s="313"/>
      <c r="D29" s="313"/>
      <c r="E29" s="314"/>
      <c r="F29" s="284"/>
      <c r="G29" s="314"/>
      <c r="H29" s="315"/>
      <c r="I29" s="305"/>
    </row>
    <row r="30" spans="1:9" ht="18.5" x14ac:dyDescent="0.35">
      <c r="A30" s="316" t="s">
        <v>111</v>
      </c>
      <c r="B30" s="290">
        <v>0</v>
      </c>
      <c r="C30" s="290">
        <v>0</v>
      </c>
      <c r="D30" s="290">
        <f>+C30*B30</f>
        <v>0</v>
      </c>
      <c r="E30" s="307">
        <v>0</v>
      </c>
      <c r="F30" s="307">
        <v>0</v>
      </c>
      <c r="G30" s="317">
        <v>0</v>
      </c>
      <c r="H30" s="307">
        <v>0</v>
      </c>
      <c r="I30" s="318" t="e">
        <f>+D30/D36</f>
        <v>#DIV/0!</v>
      </c>
    </row>
    <row r="31" spans="1:9" ht="18.5" x14ac:dyDescent="0.35">
      <c r="A31" s="316" t="s">
        <v>111</v>
      </c>
      <c r="B31" s="245">
        <v>0</v>
      </c>
      <c r="C31" s="245">
        <v>0</v>
      </c>
      <c r="D31" s="245">
        <f t="shared" ref="D31" si="0">+C31*B31</f>
        <v>0</v>
      </c>
      <c r="E31" s="246">
        <v>0</v>
      </c>
      <c r="F31" s="246">
        <v>0</v>
      </c>
      <c r="G31" s="244">
        <v>0</v>
      </c>
      <c r="H31" s="246">
        <v>0</v>
      </c>
      <c r="I31" s="319" t="e">
        <f>+D31/D36</f>
        <v>#DIV/0!</v>
      </c>
    </row>
    <row r="32" spans="1:9" ht="18.5" x14ac:dyDescent="0.35">
      <c r="A32" s="316" t="s">
        <v>111</v>
      </c>
      <c r="B32" s="245">
        <v>0</v>
      </c>
      <c r="C32" s="245">
        <v>0</v>
      </c>
      <c r="D32" s="245">
        <f>+C32*B32</f>
        <v>0</v>
      </c>
      <c r="E32" s="246">
        <v>0</v>
      </c>
      <c r="F32" s="246">
        <v>0</v>
      </c>
      <c r="G32" s="244">
        <v>0</v>
      </c>
      <c r="H32" s="246">
        <v>0</v>
      </c>
      <c r="I32" s="319" t="e">
        <f>+D32/D36</f>
        <v>#DIV/0!</v>
      </c>
    </row>
    <row r="33" spans="1:9" ht="18.5" x14ac:dyDescent="0.35">
      <c r="A33" s="320" t="s">
        <v>84</v>
      </c>
      <c r="B33" s="294"/>
      <c r="C33" s="294"/>
      <c r="D33" s="294">
        <f>SUM(D30:D32)</f>
        <v>0</v>
      </c>
      <c r="E33" s="310">
        <f>SUM(E30:E32)</f>
        <v>0</v>
      </c>
      <c r="F33" s="310">
        <f>SUM(F30:F32)</f>
        <v>0</v>
      </c>
      <c r="G33" s="321">
        <f>SUM(G30:G32)</f>
        <v>0</v>
      </c>
      <c r="H33" s="310">
        <f>SUM(H29:H32)</f>
        <v>0</v>
      </c>
      <c r="I33" s="584" t="e">
        <f>+D33/D36</f>
        <v>#DIV/0!</v>
      </c>
    </row>
    <row r="34" spans="1:9" ht="19" thickBot="1" x14ac:dyDescent="0.4">
      <c r="A34" s="322" t="s">
        <v>205</v>
      </c>
      <c r="B34" s="297"/>
      <c r="C34" s="297"/>
      <c r="D34" s="297"/>
      <c r="E34" s="298" t="e">
        <f>+E33/D33</f>
        <v>#DIV/0!</v>
      </c>
      <c r="F34" s="298" t="e">
        <f>+F33/D33</f>
        <v>#DIV/0!</v>
      </c>
      <c r="G34" s="323" t="e">
        <f>+G33/D33</f>
        <v>#DIV/0!</v>
      </c>
      <c r="H34" s="298" t="e">
        <f>+H33/D33</f>
        <v>#DIV/0!</v>
      </c>
      <c r="I34" s="585"/>
    </row>
    <row r="35" spans="1:9" ht="19" thickBot="1" x14ac:dyDescent="0.4">
      <c r="A35" s="16"/>
      <c r="B35" s="324"/>
      <c r="C35" s="324"/>
      <c r="D35" s="324"/>
      <c r="E35" s="325"/>
      <c r="F35" s="326"/>
      <c r="G35" s="324"/>
      <c r="H35" s="586"/>
      <c r="I35" s="586"/>
    </row>
    <row r="36" spans="1:9" ht="18.5" x14ac:dyDescent="0.35">
      <c r="B36" s="327"/>
      <c r="C36" s="328" t="s">
        <v>66</v>
      </c>
      <c r="D36" s="329">
        <f>+D33+D26+D20</f>
        <v>0</v>
      </c>
      <c r="E36" s="329">
        <f>+E33+E26+E20</f>
        <v>0</v>
      </c>
      <c r="F36" s="329">
        <f>+F33+F26+F20</f>
        <v>0</v>
      </c>
      <c r="G36" s="329">
        <f>+G33+G26+G20</f>
        <v>0</v>
      </c>
      <c r="H36" s="330">
        <f>+H33+H26+H20</f>
        <v>0</v>
      </c>
      <c r="I36" s="327"/>
    </row>
    <row r="37" spans="1:9" ht="19" thickBot="1" x14ac:dyDescent="0.4">
      <c r="B37" s="327"/>
      <c r="C37" s="331" t="s">
        <v>21</v>
      </c>
      <c r="D37" s="297"/>
      <c r="E37" s="332" t="e">
        <f>+E36/D36</f>
        <v>#DIV/0!</v>
      </c>
      <c r="F37" s="332" t="e">
        <f>+F36/D36</f>
        <v>#DIV/0!</v>
      </c>
      <c r="G37" s="332" t="e">
        <f>+G36/D36</f>
        <v>#DIV/0!</v>
      </c>
      <c r="H37" s="333" t="e">
        <f>+H36/D36</f>
        <v>#DIV/0!</v>
      </c>
      <c r="I37" s="327"/>
    </row>
  </sheetData>
  <mergeCells count="29">
    <mergeCell ref="A12:B12"/>
    <mergeCell ref="C12:I12"/>
    <mergeCell ref="A9:B9"/>
    <mergeCell ref="A10:B10"/>
    <mergeCell ref="A11:B11"/>
    <mergeCell ref="C9:I9"/>
    <mergeCell ref="C10:I10"/>
    <mergeCell ref="C11:I11"/>
    <mergeCell ref="A1:I1"/>
    <mergeCell ref="A2:I2"/>
    <mergeCell ref="C5:I5"/>
    <mergeCell ref="C6:I6"/>
    <mergeCell ref="C8:I8"/>
    <mergeCell ref="A3:H3"/>
    <mergeCell ref="A5:B5"/>
    <mergeCell ref="A8:B8"/>
    <mergeCell ref="A6:B6"/>
    <mergeCell ref="A7:B7"/>
    <mergeCell ref="I20:I21"/>
    <mergeCell ref="I26:I27"/>
    <mergeCell ref="I33:I34"/>
    <mergeCell ref="H35:I35"/>
    <mergeCell ref="A14:I14"/>
    <mergeCell ref="A15:A16"/>
    <mergeCell ref="B15:B16"/>
    <mergeCell ref="C15:C16"/>
    <mergeCell ref="D15:D16"/>
    <mergeCell ref="E15:H15"/>
    <mergeCell ref="I15:I16"/>
  </mergeCells>
  <conditionalFormatting sqref="D50">
    <cfRule type="cellIs" dxfId="1" priority="2" operator="greaterThan">
      <formula>0.05</formula>
    </cfRule>
  </conditionalFormatting>
  <conditionalFormatting sqref="G44">
    <cfRule type="cellIs" dxfId="0" priority="1" operator="greaterThan">
      <formula>0.5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499984740745262"/>
  </sheetPr>
  <dimension ref="A1:I36"/>
  <sheetViews>
    <sheetView topLeftCell="A7" zoomScale="80" zoomScaleNormal="80" workbookViewId="0">
      <selection sqref="A1:XFD1048576"/>
    </sheetView>
  </sheetViews>
  <sheetFormatPr baseColWidth="10" defaultColWidth="11.453125" defaultRowHeight="14.5" x14ac:dyDescent="0.35"/>
  <cols>
    <col min="1" max="1" width="44.6328125" style="15" customWidth="1"/>
    <col min="2" max="2" width="42.36328125" style="15" customWidth="1"/>
    <col min="3" max="3" width="20.6328125" style="15" customWidth="1"/>
    <col min="4" max="4" width="29.6328125" style="15" customWidth="1"/>
    <col min="5" max="7" width="20.6328125" style="15" customWidth="1"/>
    <col min="8" max="8" width="16.36328125" style="15" customWidth="1"/>
    <col min="9" max="9" width="20.6328125" style="15" customWidth="1"/>
    <col min="10" max="10" width="26" style="15" customWidth="1"/>
    <col min="11" max="12" width="11.453125" style="15"/>
    <col min="13" max="13" width="8.36328125" style="15" bestFit="1" customWidth="1"/>
    <col min="14" max="14" width="16.90625" style="15" bestFit="1" customWidth="1"/>
    <col min="15" max="16384" width="11.453125" style="15"/>
  </cols>
  <sheetData>
    <row r="1" spans="1:9" ht="37.25" customHeight="1" thickBot="1" x14ac:dyDescent="0.4">
      <c r="A1" s="628" t="s">
        <v>206</v>
      </c>
      <c r="B1" s="629"/>
      <c r="C1" s="629"/>
      <c r="D1" s="629"/>
      <c r="E1" s="629"/>
      <c r="F1" s="629"/>
      <c r="G1" s="629"/>
      <c r="H1" s="629"/>
      <c r="I1" s="630"/>
    </row>
    <row r="2" spans="1:9" ht="6.65" customHeight="1" x14ac:dyDescent="0.35">
      <c r="A2" s="602"/>
      <c r="B2" s="603"/>
      <c r="C2" s="603"/>
      <c r="D2" s="603"/>
      <c r="E2" s="603"/>
      <c r="F2" s="603"/>
      <c r="G2" s="603"/>
      <c r="H2" s="603"/>
      <c r="I2" s="603"/>
    </row>
    <row r="3" spans="1:9" ht="23.5" x14ac:dyDescent="0.35">
      <c r="A3" s="511" t="s">
        <v>207</v>
      </c>
      <c r="B3" s="511"/>
      <c r="C3" s="511"/>
      <c r="D3" s="511"/>
      <c r="E3" s="511"/>
      <c r="F3" s="511"/>
      <c r="G3" s="511"/>
      <c r="H3" s="511"/>
    </row>
    <row r="4" spans="1:9" ht="8.25" customHeight="1" thickBot="1" x14ac:dyDescent="0.4"/>
    <row r="5" spans="1:9" ht="73.5" customHeight="1" x14ac:dyDescent="0.35">
      <c r="A5" s="607" t="s">
        <v>188</v>
      </c>
      <c r="B5" s="608"/>
      <c r="C5" s="604"/>
      <c r="D5" s="605"/>
      <c r="E5" s="605"/>
      <c r="F5" s="605"/>
      <c r="G5" s="605"/>
      <c r="H5" s="605"/>
      <c r="I5" s="606"/>
    </row>
    <row r="6" spans="1:9" ht="73.5" customHeight="1" x14ac:dyDescent="0.35">
      <c r="A6" s="546" t="s">
        <v>189</v>
      </c>
      <c r="B6" s="547"/>
      <c r="C6" s="548"/>
      <c r="D6" s="549"/>
      <c r="E6" s="549"/>
      <c r="F6" s="549"/>
      <c r="G6" s="549"/>
      <c r="H6" s="549"/>
      <c r="I6" s="550"/>
    </row>
    <row r="7" spans="1:9" ht="73.5" customHeight="1" x14ac:dyDescent="0.35">
      <c r="A7" s="546" t="s">
        <v>191</v>
      </c>
      <c r="B7" s="547"/>
      <c r="C7" s="548"/>
      <c r="D7" s="549"/>
      <c r="E7" s="549"/>
      <c r="F7" s="549"/>
      <c r="G7" s="549"/>
      <c r="H7" s="549"/>
      <c r="I7" s="550"/>
    </row>
    <row r="8" spans="1:9" ht="73.5" customHeight="1" x14ac:dyDescent="0.35">
      <c r="A8" s="546" t="s">
        <v>208</v>
      </c>
      <c r="B8" s="547"/>
      <c r="C8" s="548"/>
      <c r="D8" s="549"/>
      <c r="E8" s="549"/>
      <c r="F8" s="549"/>
      <c r="G8" s="549"/>
      <c r="H8" s="549"/>
      <c r="I8" s="550"/>
    </row>
    <row r="9" spans="1:9" ht="73.5" customHeight="1" x14ac:dyDescent="0.35">
      <c r="A9" s="546" t="s">
        <v>193</v>
      </c>
      <c r="B9" s="547"/>
      <c r="C9" s="548"/>
      <c r="D9" s="549"/>
      <c r="E9" s="549"/>
      <c r="F9" s="549"/>
      <c r="G9" s="549"/>
      <c r="H9" s="549"/>
      <c r="I9" s="550"/>
    </row>
    <row r="10" spans="1:9" ht="73.5" customHeight="1" x14ac:dyDescent="0.35">
      <c r="A10" s="523" t="s">
        <v>194</v>
      </c>
      <c r="B10" s="524"/>
      <c r="C10" s="548"/>
      <c r="D10" s="549"/>
      <c r="E10" s="549"/>
      <c r="F10" s="549"/>
      <c r="G10" s="549"/>
      <c r="H10" s="549"/>
      <c r="I10" s="550"/>
    </row>
    <row r="11" spans="1:9" ht="73.5" customHeight="1" thickBot="1" x14ac:dyDescent="0.4">
      <c r="A11" s="609" t="s">
        <v>195</v>
      </c>
      <c r="B11" s="610"/>
      <c r="C11" s="611"/>
      <c r="D11" s="612"/>
      <c r="E11" s="612"/>
      <c r="F11" s="612"/>
      <c r="G11" s="612"/>
      <c r="H11" s="612"/>
      <c r="I11" s="613"/>
    </row>
    <row r="12" spans="1:9" ht="36.75" customHeight="1" thickBot="1" x14ac:dyDescent="0.4"/>
    <row r="13" spans="1:9" ht="24" customHeight="1" thickBot="1" x14ac:dyDescent="0.4">
      <c r="A13" s="618" t="s">
        <v>196</v>
      </c>
      <c r="B13" s="619"/>
      <c r="C13" s="619"/>
      <c r="D13" s="619"/>
      <c r="E13" s="619"/>
      <c r="F13" s="619"/>
      <c r="G13" s="619"/>
      <c r="H13" s="619"/>
      <c r="I13" s="620"/>
    </row>
    <row r="14" spans="1:9" ht="36" customHeight="1" x14ac:dyDescent="0.35">
      <c r="A14" s="621" t="s">
        <v>197</v>
      </c>
      <c r="B14" s="623" t="s">
        <v>142</v>
      </c>
      <c r="C14" s="623" t="s">
        <v>143</v>
      </c>
      <c r="D14" s="623" t="s">
        <v>6</v>
      </c>
      <c r="E14" s="625" t="s">
        <v>52</v>
      </c>
      <c r="F14" s="626"/>
      <c r="G14" s="626"/>
      <c r="H14" s="627"/>
      <c r="I14" s="614" t="s">
        <v>145</v>
      </c>
    </row>
    <row r="15" spans="1:9" ht="56" thickBot="1" x14ac:dyDescent="0.4">
      <c r="A15" s="622"/>
      <c r="B15" s="624"/>
      <c r="C15" s="624"/>
      <c r="D15" s="624"/>
      <c r="E15" s="334" t="s">
        <v>121</v>
      </c>
      <c r="F15" s="335" t="s">
        <v>23</v>
      </c>
      <c r="G15" s="336" t="s">
        <v>198</v>
      </c>
      <c r="H15" s="334" t="s">
        <v>199</v>
      </c>
      <c r="I15" s="615"/>
    </row>
    <row r="16" spans="1:9" ht="7.75" customHeight="1" thickBot="1" x14ac:dyDescent="0.4">
      <c r="A16" s="277"/>
      <c r="B16" s="278"/>
      <c r="C16" s="278"/>
      <c r="D16" s="278"/>
      <c r="E16" s="279"/>
      <c r="F16" s="280"/>
      <c r="G16" s="279"/>
      <c r="H16" s="281"/>
      <c r="I16" s="282"/>
    </row>
    <row r="17" spans="1:9" ht="18.5" x14ac:dyDescent="0.35">
      <c r="A17" s="337" t="s">
        <v>200</v>
      </c>
      <c r="B17" s="338"/>
      <c r="C17" s="338"/>
      <c r="D17" s="338"/>
      <c r="E17" s="338"/>
      <c r="F17" s="338"/>
      <c r="G17" s="338"/>
      <c r="H17" s="338"/>
      <c r="I17" s="339"/>
    </row>
    <row r="18" spans="1:9" ht="37" x14ac:dyDescent="0.35">
      <c r="A18" s="286" t="s">
        <v>201</v>
      </c>
      <c r="B18" s="287">
        <v>0</v>
      </c>
      <c r="C18" s="288">
        <v>0</v>
      </c>
      <c r="D18" s="288">
        <f>+C18*B18</f>
        <v>0</v>
      </c>
      <c r="E18" s="289">
        <v>0</v>
      </c>
      <c r="F18" s="289">
        <v>0</v>
      </c>
      <c r="G18" s="290">
        <v>0</v>
      </c>
      <c r="H18" s="289">
        <v>0</v>
      </c>
      <c r="I18" s="291" t="e">
        <f>+D18/D35</f>
        <v>#DIV/0!</v>
      </c>
    </row>
    <row r="19" spans="1:9" ht="18.5" x14ac:dyDescent="0.35">
      <c r="A19" s="340" t="s">
        <v>202</v>
      </c>
      <c r="B19" s="341"/>
      <c r="C19" s="342"/>
      <c r="D19" s="342">
        <f>SUM(D18)</f>
        <v>0</v>
      </c>
      <c r="E19" s="342">
        <f>SUM(E18:E18)</f>
        <v>0</v>
      </c>
      <c r="F19" s="342">
        <f>SUM(F18:F18)</f>
        <v>0</v>
      </c>
      <c r="G19" s="342">
        <f>+G18</f>
        <v>0</v>
      </c>
      <c r="H19" s="342">
        <f>SUM(H18:H18)</f>
        <v>0</v>
      </c>
      <c r="I19" s="616" t="e">
        <f>+D19/D35</f>
        <v>#DIV/0!</v>
      </c>
    </row>
    <row r="20" spans="1:9" ht="19" thickBot="1" x14ac:dyDescent="0.4">
      <c r="A20" s="343" t="s">
        <v>62</v>
      </c>
      <c r="B20" s="344"/>
      <c r="C20" s="345"/>
      <c r="D20" s="345"/>
      <c r="E20" s="346" t="e">
        <f>+E19/D19</f>
        <v>#DIV/0!</v>
      </c>
      <c r="F20" s="346" t="e">
        <f>+F19/D19</f>
        <v>#DIV/0!</v>
      </c>
      <c r="G20" s="346" t="e">
        <f>+G19/D19</f>
        <v>#DIV/0!</v>
      </c>
      <c r="H20" s="346" t="e">
        <f>+H19/D19</f>
        <v>#DIV/0!</v>
      </c>
      <c r="I20" s="617"/>
    </row>
    <row r="21" spans="1:9" s="150" customFormat="1" ht="7.75" customHeight="1" thickBot="1" x14ac:dyDescent="0.4">
      <c r="A21" s="299"/>
      <c r="B21" s="300"/>
      <c r="C21" s="300"/>
      <c r="D21" s="300"/>
      <c r="E21" s="301"/>
      <c r="F21" s="301"/>
      <c r="G21" s="301"/>
      <c r="H21" s="301"/>
      <c r="I21" s="302"/>
    </row>
    <row r="22" spans="1:9" ht="18.5" x14ac:dyDescent="0.35">
      <c r="A22" s="347" t="s">
        <v>203</v>
      </c>
      <c r="B22" s="348"/>
      <c r="C22" s="338"/>
      <c r="D22" s="338"/>
      <c r="E22" s="338"/>
      <c r="F22" s="338"/>
      <c r="G22" s="338"/>
      <c r="H22" s="338"/>
      <c r="I22" s="349"/>
    </row>
    <row r="23" spans="1:9" ht="18.5" x14ac:dyDescent="0.35">
      <c r="A23" s="306" t="s">
        <v>204</v>
      </c>
      <c r="B23" s="290">
        <v>0</v>
      </c>
      <c r="C23" s="290">
        <v>0</v>
      </c>
      <c r="D23" s="290">
        <f>+C23*B23</f>
        <v>0</v>
      </c>
      <c r="E23" s="307">
        <v>0</v>
      </c>
      <c r="F23" s="307">
        <v>0</v>
      </c>
      <c r="G23" s="290">
        <v>0</v>
      </c>
      <c r="H23" s="307">
        <v>0</v>
      </c>
      <c r="I23" s="291" t="e">
        <f>+D23/D35</f>
        <v>#DIV/0!</v>
      </c>
    </row>
    <row r="24" spans="1:9" ht="18.5" x14ac:dyDescent="0.35">
      <c r="A24" s="308" t="s">
        <v>153</v>
      </c>
      <c r="B24" s="245">
        <v>0</v>
      </c>
      <c r="C24" s="245">
        <v>0</v>
      </c>
      <c r="D24" s="245">
        <f>+C24*B24</f>
        <v>0</v>
      </c>
      <c r="E24" s="246">
        <v>0</v>
      </c>
      <c r="F24" s="246">
        <v>0</v>
      </c>
      <c r="G24" s="245">
        <v>0</v>
      </c>
      <c r="H24" s="246">
        <v>0</v>
      </c>
      <c r="I24" s="309" t="e">
        <f>+D24/D35</f>
        <v>#DIV/0!</v>
      </c>
    </row>
    <row r="25" spans="1:9" ht="37" x14ac:dyDescent="0.35">
      <c r="A25" s="340" t="s">
        <v>154</v>
      </c>
      <c r="B25" s="342"/>
      <c r="C25" s="342"/>
      <c r="D25" s="342">
        <f>SUM(D23:D24)</f>
        <v>0</v>
      </c>
      <c r="E25" s="350">
        <f>SUM(E23:E24)</f>
        <v>0</v>
      </c>
      <c r="F25" s="350">
        <f>SUM(F23:F24)</f>
        <v>0</v>
      </c>
      <c r="G25" s="350">
        <f>SUM(G23:G24)</f>
        <v>0</v>
      </c>
      <c r="H25" s="350">
        <f>SUM(H23:H24)</f>
        <v>0</v>
      </c>
      <c r="I25" s="616" t="e">
        <f>+D25/D35</f>
        <v>#DIV/0!</v>
      </c>
    </row>
    <row r="26" spans="1:9" ht="19" thickBot="1" x14ac:dyDescent="0.4">
      <c r="A26" s="343" t="s">
        <v>62</v>
      </c>
      <c r="B26" s="345"/>
      <c r="C26" s="345"/>
      <c r="D26" s="345"/>
      <c r="E26" s="346" t="e">
        <f>+E25/D25</f>
        <v>#DIV/0!</v>
      </c>
      <c r="F26" s="346" t="e">
        <f>+F25/D25</f>
        <v>#DIV/0!</v>
      </c>
      <c r="G26" s="346" t="e">
        <f>+G25/D25</f>
        <v>#DIV/0!</v>
      </c>
      <c r="H26" s="346" t="e">
        <f>+H25/D25</f>
        <v>#DIV/0!</v>
      </c>
      <c r="I26" s="617"/>
    </row>
    <row r="27" spans="1:9" s="150" customFormat="1" ht="7.75" customHeight="1" thickBot="1" x14ac:dyDescent="0.4">
      <c r="A27" s="311"/>
      <c r="B27" s="300"/>
      <c r="C27" s="300"/>
      <c r="D27" s="300"/>
      <c r="E27" s="301"/>
      <c r="F27" s="301"/>
      <c r="G27" s="301"/>
      <c r="H27" s="301"/>
      <c r="I27" s="302"/>
    </row>
    <row r="28" spans="1:9" ht="18.5" x14ac:dyDescent="0.35">
      <c r="A28" s="347" t="s">
        <v>166</v>
      </c>
      <c r="B28" s="351"/>
      <c r="C28" s="352"/>
      <c r="D28" s="352"/>
      <c r="E28" s="353"/>
      <c r="F28" s="338"/>
      <c r="G28" s="353"/>
      <c r="H28" s="354"/>
      <c r="I28" s="349"/>
    </row>
    <row r="29" spans="1:9" ht="18.5" x14ac:dyDescent="0.35">
      <c r="A29" s="316" t="s">
        <v>111</v>
      </c>
      <c r="B29" s="290">
        <v>0</v>
      </c>
      <c r="C29" s="290">
        <v>0</v>
      </c>
      <c r="D29" s="290">
        <f>+C29*B29</f>
        <v>0</v>
      </c>
      <c r="E29" s="307">
        <v>0</v>
      </c>
      <c r="F29" s="307">
        <v>0</v>
      </c>
      <c r="G29" s="317">
        <v>0</v>
      </c>
      <c r="H29" s="307">
        <v>0</v>
      </c>
      <c r="I29" s="318" t="e">
        <f>+D29/D35</f>
        <v>#DIV/0!</v>
      </c>
    </row>
    <row r="30" spans="1:9" ht="18.5" x14ac:dyDescent="0.35">
      <c r="A30" s="316" t="s">
        <v>111</v>
      </c>
      <c r="B30" s="245">
        <v>0</v>
      </c>
      <c r="C30" s="245">
        <v>0</v>
      </c>
      <c r="D30" s="245">
        <f t="shared" ref="D30" si="0">+C30*B30</f>
        <v>0</v>
      </c>
      <c r="E30" s="246">
        <v>0</v>
      </c>
      <c r="F30" s="246">
        <v>0</v>
      </c>
      <c r="G30" s="244">
        <v>0</v>
      </c>
      <c r="H30" s="246">
        <v>0</v>
      </c>
      <c r="I30" s="319" t="e">
        <f>+D30/D35</f>
        <v>#DIV/0!</v>
      </c>
    </row>
    <row r="31" spans="1:9" ht="18.5" x14ac:dyDescent="0.35">
      <c r="A31" s="316" t="s">
        <v>111</v>
      </c>
      <c r="B31" s="245">
        <v>0</v>
      </c>
      <c r="C31" s="245">
        <v>0</v>
      </c>
      <c r="D31" s="245">
        <f>+C31*B31</f>
        <v>0</v>
      </c>
      <c r="E31" s="246">
        <v>0</v>
      </c>
      <c r="F31" s="246">
        <v>0</v>
      </c>
      <c r="G31" s="244">
        <v>0</v>
      </c>
      <c r="H31" s="246">
        <v>0</v>
      </c>
      <c r="I31" s="319" t="e">
        <f>+D31/D35</f>
        <v>#DIV/0!</v>
      </c>
    </row>
    <row r="32" spans="1:9" ht="18.5" x14ac:dyDescent="0.35">
      <c r="A32" s="355" t="s">
        <v>84</v>
      </c>
      <c r="B32" s="342"/>
      <c r="C32" s="342"/>
      <c r="D32" s="342">
        <f>SUM(D29:D31)</f>
        <v>0</v>
      </c>
      <c r="E32" s="350">
        <f>SUM(E29:E31)</f>
        <v>0</v>
      </c>
      <c r="F32" s="350">
        <f>SUM(F29:F31)</f>
        <v>0</v>
      </c>
      <c r="G32" s="356">
        <f>SUM(G29:G31)</f>
        <v>0</v>
      </c>
      <c r="H32" s="350">
        <f>SUM(H28:H31)</f>
        <v>0</v>
      </c>
      <c r="I32" s="616" t="e">
        <f>+D32/D35</f>
        <v>#DIV/0!</v>
      </c>
    </row>
    <row r="33" spans="1:9" ht="19" thickBot="1" x14ac:dyDescent="0.4">
      <c r="A33" s="357" t="s">
        <v>205</v>
      </c>
      <c r="B33" s="345"/>
      <c r="C33" s="345"/>
      <c r="D33" s="345"/>
      <c r="E33" s="346" t="e">
        <f>+E32/D32</f>
        <v>#DIV/0!</v>
      </c>
      <c r="F33" s="346" t="e">
        <f>+F32/D32</f>
        <v>#DIV/0!</v>
      </c>
      <c r="G33" s="358" t="e">
        <f>+G32/D32</f>
        <v>#DIV/0!</v>
      </c>
      <c r="H33" s="346" t="e">
        <f>+H32/D32</f>
        <v>#DIV/0!</v>
      </c>
      <c r="I33" s="617"/>
    </row>
    <row r="34" spans="1:9" ht="19" thickBot="1" x14ac:dyDescent="0.4">
      <c r="A34" s="16"/>
      <c r="B34" s="324"/>
      <c r="C34" s="324"/>
      <c r="D34" s="324"/>
      <c r="E34" s="325"/>
      <c r="F34" s="326"/>
      <c r="G34" s="324"/>
      <c r="H34" s="586"/>
      <c r="I34" s="586"/>
    </row>
    <row r="35" spans="1:9" ht="18.5" x14ac:dyDescent="0.35">
      <c r="B35" s="327"/>
      <c r="C35" s="359" t="s">
        <v>66</v>
      </c>
      <c r="D35" s="360">
        <f>+D32+D25+D19</f>
        <v>0</v>
      </c>
      <c r="E35" s="360">
        <f>+E32+E25+E19</f>
        <v>0</v>
      </c>
      <c r="F35" s="360">
        <f>+F32+F25+F19</f>
        <v>0</v>
      </c>
      <c r="G35" s="360">
        <f>+G32+G25+G19</f>
        <v>0</v>
      </c>
      <c r="H35" s="361">
        <f>+H32+H25+H19</f>
        <v>0</v>
      </c>
      <c r="I35" s="327"/>
    </row>
    <row r="36" spans="1:9" ht="19" thickBot="1" x14ac:dyDescent="0.4">
      <c r="B36" s="327"/>
      <c r="C36" s="362" t="s">
        <v>21</v>
      </c>
      <c r="D36" s="345"/>
      <c r="E36" s="363" t="e">
        <f>+E35/D35</f>
        <v>#DIV/0!</v>
      </c>
      <c r="F36" s="363" t="e">
        <f>+F35/D35</f>
        <v>#DIV/0!</v>
      </c>
      <c r="G36" s="363" t="e">
        <f>+G35/D35</f>
        <v>#DIV/0!</v>
      </c>
      <c r="H36" s="364" t="e">
        <f>+H35/D35</f>
        <v>#DIV/0!</v>
      </c>
      <c r="I36" s="327"/>
    </row>
  </sheetData>
  <mergeCells count="28">
    <mergeCell ref="A6:B6"/>
    <mergeCell ref="C6:I6"/>
    <mergeCell ref="A1:I1"/>
    <mergeCell ref="A2:I2"/>
    <mergeCell ref="A3:H3"/>
    <mergeCell ref="A5:B5"/>
    <mergeCell ref="C5:I5"/>
    <mergeCell ref="A7:B7"/>
    <mergeCell ref="C7:I7"/>
    <mergeCell ref="A8:B8"/>
    <mergeCell ref="C8:I8"/>
    <mergeCell ref="A9:B9"/>
    <mergeCell ref="C9:I9"/>
    <mergeCell ref="A14:A15"/>
    <mergeCell ref="B14:B15"/>
    <mergeCell ref="C14:C15"/>
    <mergeCell ref="D14:D15"/>
    <mergeCell ref="E14:H14"/>
    <mergeCell ref="A10:B10"/>
    <mergeCell ref="C10:I10"/>
    <mergeCell ref="A11:B11"/>
    <mergeCell ref="C11:I11"/>
    <mergeCell ref="A13:I13"/>
    <mergeCell ref="I14:I15"/>
    <mergeCell ref="I19:I20"/>
    <mergeCell ref="I25:I26"/>
    <mergeCell ref="I32:I33"/>
    <mergeCell ref="H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topLeftCell="A17" zoomScale="70" zoomScaleNormal="70" workbookViewId="0">
      <selection activeCell="B2" sqref="B2:H2"/>
    </sheetView>
  </sheetViews>
  <sheetFormatPr baseColWidth="10" defaultColWidth="11.453125" defaultRowHeight="14.5" x14ac:dyDescent="0.35"/>
  <cols>
    <col min="1" max="1" width="0.90625" style="150" customWidth="1"/>
    <col min="2" max="2" width="66.90625" style="15" bestFit="1" customWidth="1"/>
    <col min="3" max="3" width="0.90625" style="150" customWidth="1"/>
    <col min="4" max="4" width="5.54296875" style="15" customWidth="1"/>
    <col min="5" max="5" width="15.6328125" style="15" customWidth="1"/>
    <col min="6" max="6" width="13.453125" style="15" customWidth="1"/>
    <col min="7" max="7" width="16.54296875" style="15" customWidth="1"/>
    <col min="8" max="8" width="16.90625" style="15" bestFit="1" customWidth="1"/>
    <col min="9" max="9" width="1" style="150" customWidth="1"/>
    <col min="10" max="10" width="29.6328125" style="15" customWidth="1"/>
    <col min="11" max="16384" width="11.453125" style="15"/>
  </cols>
  <sheetData>
    <row r="1" spans="1:9" ht="5.15" customHeight="1" thickBot="1" x14ac:dyDescent="0.4">
      <c r="A1" s="164"/>
      <c r="B1" s="13"/>
      <c r="C1" s="157"/>
      <c r="D1" s="13"/>
      <c r="E1" s="13"/>
      <c r="F1" s="14"/>
      <c r="G1" s="14"/>
      <c r="H1" s="14"/>
      <c r="I1" s="160"/>
    </row>
    <row r="2" spans="1:9" ht="76.5" customHeight="1" thickBot="1" x14ac:dyDescent="0.4">
      <c r="A2" s="149"/>
      <c r="B2" s="395" t="s">
        <v>209</v>
      </c>
      <c r="C2" s="396"/>
      <c r="D2" s="396"/>
      <c r="E2" s="396"/>
      <c r="F2" s="396"/>
      <c r="G2" s="396"/>
      <c r="H2" s="397"/>
      <c r="I2" s="149"/>
    </row>
    <row r="3" spans="1:9" s="150" customFormat="1" ht="5.15" customHeight="1" thickBot="1" x14ac:dyDescent="0.4">
      <c r="A3" s="147"/>
      <c r="B3" s="148"/>
      <c r="C3" s="148"/>
      <c r="D3" s="148"/>
      <c r="E3" s="148"/>
      <c r="F3" s="148"/>
      <c r="G3" s="148"/>
      <c r="H3" s="148"/>
      <c r="I3" s="149"/>
    </row>
    <row r="4" spans="1:9" ht="23.25" customHeight="1" thickBot="1" x14ac:dyDescent="0.4">
      <c r="A4" s="164"/>
      <c r="B4" s="398" t="s">
        <v>41</v>
      </c>
      <c r="C4" s="399"/>
      <c r="D4" s="399"/>
      <c r="E4" s="399"/>
      <c r="F4" s="399"/>
      <c r="G4" s="399"/>
      <c r="H4" s="399"/>
      <c r="I4" s="161"/>
    </row>
    <row r="5" spans="1:9" s="150" customFormat="1" ht="5.15" customHeight="1" thickBot="1" x14ac:dyDescent="0.4">
      <c r="A5" s="151"/>
      <c r="B5" s="152"/>
      <c r="C5" s="153"/>
      <c r="D5" s="152"/>
      <c r="E5" s="152"/>
      <c r="F5" s="152"/>
      <c r="G5" s="152"/>
      <c r="H5" s="152"/>
      <c r="I5" s="151"/>
    </row>
    <row r="6" spans="1:9" s="16" customFormat="1" ht="58.5" customHeight="1" thickBot="1" x14ac:dyDescent="0.4">
      <c r="A6" s="162"/>
      <c r="B6" s="17" t="s">
        <v>175</v>
      </c>
      <c r="C6" s="370"/>
      <c r="D6" s="390"/>
      <c r="E6" s="391"/>
      <c r="F6" s="391"/>
      <c r="G6" s="391"/>
      <c r="H6" s="391"/>
      <c r="I6" s="389"/>
    </row>
    <row r="7" spans="1:9" s="16" customFormat="1" ht="58.5" customHeight="1" thickBot="1" x14ac:dyDescent="0.4">
      <c r="A7" s="162"/>
      <c r="B7" s="17" t="s">
        <v>176</v>
      </c>
      <c r="C7" s="370"/>
      <c r="D7" s="390"/>
      <c r="E7" s="391"/>
      <c r="F7" s="391"/>
      <c r="G7" s="391"/>
      <c r="H7" s="394"/>
      <c r="I7" s="389"/>
    </row>
    <row r="8" spans="1:9" s="16" customFormat="1" ht="49.5" customHeight="1" thickBot="1" x14ac:dyDescent="0.4">
      <c r="A8" s="162"/>
      <c r="B8" s="17" t="s">
        <v>132</v>
      </c>
      <c r="C8" s="370"/>
      <c r="D8" s="390"/>
      <c r="E8" s="391"/>
      <c r="F8" s="391"/>
      <c r="G8" s="391"/>
      <c r="H8" s="391"/>
      <c r="I8" s="389"/>
    </row>
    <row r="9" spans="1:9" s="16" customFormat="1" ht="19" thickBot="1" x14ac:dyDescent="0.4">
      <c r="A9" s="162"/>
      <c r="B9" s="17" t="s">
        <v>105</v>
      </c>
      <c r="C9" s="370"/>
      <c r="D9" s="390"/>
      <c r="E9" s="391"/>
      <c r="F9" s="391"/>
      <c r="G9" s="391"/>
      <c r="H9" s="391"/>
      <c r="I9" s="389"/>
    </row>
    <row r="10" spans="1:9" s="16" customFormat="1" ht="19" thickBot="1" x14ac:dyDescent="0.4">
      <c r="A10" s="162"/>
      <c r="B10" s="17" t="s">
        <v>133</v>
      </c>
      <c r="C10" s="370"/>
      <c r="D10" s="390"/>
      <c r="E10" s="391"/>
      <c r="F10" s="391"/>
      <c r="G10" s="391"/>
      <c r="H10" s="391"/>
      <c r="I10" s="389"/>
    </row>
    <row r="11" spans="1:9" s="16" customFormat="1" ht="19" thickBot="1" x14ac:dyDescent="0.4">
      <c r="A11" s="162"/>
      <c r="B11" s="17" t="s">
        <v>177</v>
      </c>
      <c r="C11" s="400"/>
      <c r="D11" s="392"/>
      <c r="E11" s="393"/>
      <c r="F11" s="393"/>
      <c r="G11" s="393"/>
      <c r="H11" s="393"/>
      <c r="I11" s="389"/>
    </row>
    <row r="12" spans="1:9" s="84" customFormat="1" ht="5.15" customHeight="1" thickBot="1" x14ac:dyDescent="0.4">
      <c r="A12" s="154"/>
      <c r="B12" s="155"/>
      <c r="C12" s="156"/>
      <c r="D12" s="401"/>
      <c r="E12" s="402"/>
      <c r="F12" s="402"/>
      <c r="G12" s="402"/>
      <c r="H12" s="402"/>
      <c r="I12" s="154"/>
    </row>
    <row r="13" spans="1:9" ht="32.15" customHeight="1" thickBot="1" x14ac:dyDescent="0.4">
      <c r="A13" s="161"/>
      <c r="B13" s="387" t="s">
        <v>95</v>
      </c>
      <c r="C13" s="388"/>
      <c r="D13" s="388"/>
      <c r="E13" s="388"/>
      <c r="F13" s="388"/>
      <c r="G13" s="388"/>
      <c r="H13" s="388"/>
      <c r="I13" s="161"/>
    </row>
    <row r="14" spans="1:9" s="150" customFormat="1" ht="5.15" customHeight="1" thickBot="1" x14ac:dyDescent="0.4">
      <c r="A14" s="151"/>
      <c r="B14" s="166"/>
      <c r="C14" s="158"/>
      <c r="D14" s="385"/>
      <c r="E14" s="386"/>
      <c r="F14" s="386"/>
      <c r="G14" s="386"/>
      <c r="H14" s="386"/>
      <c r="I14" s="151"/>
    </row>
    <row r="15" spans="1:9" s="150" customFormat="1" ht="37.5" thickBot="1" x14ac:dyDescent="0.4">
      <c r="A15" s="163"/>
      <c r="B15" s="166"/>
      <c r="C15" s="159"/>
      <c r="D15" s="167"/>
      <c r="E15" s="168"/>
      <c r="F15" s="169"/>
      <c r="G15" s="170" t="s">
        <v>20</v>
      </c>
      <c r="H15" s="171" t="s">
        <v>21</v>
      </c>
      <c r="I15" s="163"/>
    </row>
    <row r="16" spans="1:9" s="150" customFormat="1" ht="4.5" customHeight="1" thickBot="1" x14ac:dyDescent="0.4">
      <c r="A16" s="163"/>
      <c r="B16" s="166"/>
      <c r="C16" s="158"/>
      <c r="D16" s="385"/>
      <c r="E16" s="386"/>
      <c r="F16" s="386"/>
      <c r="G16" s="386"/>
      <c r="H16" s="386"/>
      <c r="I16" s="151"/>
    </row>
    <row r="17" spans="1:10" s="16" customFormat="1" ht="56.25" customHeight="1" thickBot="1" x14ac:dyDescent="0.4">
      <c r="A17" s="162"/>
      <c r="B17" s="17" t="s">
        <v>22</v>
      </c>
      <c r="C17" s="368"/>
      <c r="D17" s="18"/>
      <c r="E17" s="371"/>
      <c r="F17" s="372"/>
      <c r="G17" s="19">
        <f>SUM(G20+G21+G22)</f>
        <v>0</v>
      </c>
      <c r="H17" s="20" t="e">
        <f>H20+H22+H21</f>
        <v>#DIV/0!</v>
      </c>
      <c r="I17" s="162"/>
    </row>
    <row r="18" spans="1:10" s="16" customFormat="1" ht="56.25" customHeight="1" x14ac:dyDescent="0.35">
      <c r="A18" s="165"/>
      <c r="B18" s="375" t="s">
        <v>134</v>
      </c>
      <c r="C18" s="369"/>
      <c r="D18" s="11"/>
      <c r="E18" s="378" t="s">
        <v>135</v>
      </c>
      <c r="F18" s="379"/>
      <c r="G18" s="21">
        <v>0</v>
      </c>
      <c r="H18" s="22" t="e">
        <f>G18/G$17</f>
        <v>#DIV/0!</v>
      </c>
      <c r="I18" s="162"/>
    </row>
    <row r="19" spans="1:10" s="16" customFormat="1" ht="56.25" customHeight="1" x14ac:dyDescent="0.35">
      <c r="A19" s="165"/>
      <c r="B19" s="376"/>
      <c r="C19" s="369"/>
      <c r="D19" s="12"/>
      <c r="E19" s="380" t="s">
        <v>23</v>
      </c>
      <c r="F19" s="381"/>
      <c r="G19" s="23">
        <v>0</v>
      </c>
      <c r="H19" s="24" t="e">
        <f>G19/G$17</f>
        <v>#DIV/0!</v>
      </c>
      <c r="I19" s="162"/>
    </row>
    <row r="20" spans="1:10" s="16" customFormat="1" ht="56.25" customHeight="1" thickBot="1" x14ac:dyDescent="0.4">
      <c r="A20" s="165"/>
      <c r="B20" s="377"/>
      <c r="C20" s="369"/>
      <c r="D20" s="25"/>
      <c r="E20" s="382" t="s">
        <v>19</v>
      </c>
      <c r="F20" s="383"/>
      <c r="G20" s="26">
        <f>SUM(G18:G19)</f>
        <v>0</v>
      </c>
      <c r="H20" s="27" t="e">
        <f>SUM(H18:H19)</f>
        <v>#DIV/0!</v>
      </c>
      <c r="I20" s="162"/>
    </row>
    <row r="21" spans="1:10" s="16" customFormat="1" ht="56.25" customHeight="1" thickBot="1" x14ac:dyDescent="0.4">
      <c r="A21" s="165"/>
      <c r="B21" s="30" t="s">
        <v>100</v>
      </c>
      <c r="C21" s="369"/>
      <c r="D21" s="31"/>
      <c r="E21" s="373" t="s">
        <v>99</v>
      </c>
      <c r="F21" s="374"/>
      <c r="G21" s="173">
        <v>0</v>
      </c>
      <c r="H21" s="32" t="e">
        <f>G21/G$17</f>
        <v>#DIV/0!</v>
      </c>
      <c r="I21" s="162"/>
    </row>
    <row r="22" spans="1:10" s="16" customFormat="1" ht="56.25" customHeight="1" thickBot="1" x14ac:dyDescent="0.4">
      <c r="A22" s="162"/>
      <c r="B22" s="17" t="s">
        <v>24</v>
      </c>
      <c r="C22" s="370"/>
      <c r="D22" s="28"/>
      <c r="E22" s="384"/>
      <c r="F22" s="372"/>
      <c r="G22" s="29">
        <v>0</v>
      </c>
      <c r="H22" s="136" t="e">
        <f>G22/G$17</f>
        <v>#DIV/0!</v>
      </c>
      <c r="I22" s="162"/>
      <c r="J22" s="268" t="e">
        <f>+IF(H22&gt;50%," Rappel : la demande de financement OIF ne peut pas dépasser 50%."," ")</f>
        <v>#DIV/0!</v>
      </c>
    </row>
    <row r="23" spans="1:10" s="150" customFormat="1" ht="5.15" customHeight="1" thickBot="1" x14ac:dyDescent="0.4">
      <c r="A23" s="151"/>
      <c r="B23" s="172"/>
      <c r="C23" s="151"/>
      <c r="D23" s="365"/>
      <c r="E23" s="366"/>
      <c r="F23" s="366"/>
      <c r="G23" s="366"/>
      <c r="H23" s="367"/>
      <c r="I23" s="151"/>
    </row>
  </sheetData>
  <customSheetViews>
    <customSheetView guid="{C8243A29-6D5C-4FA0-8B01-0B1CC0D50EDA}" fitToPage="1" topLeftCell="A34">
      <selection activeCell="H45" sqref="H45"/>
      <pageMargins left="0.7" right="0.7" top="0.75" bottom="0.75" header="0.3" footer="0.3"/>
      <pageSetup paperSize="9" scale="40" fitToHeight="0" orientation="portrait" r:id="rId1"/>
    </customSheetView>
    <customSheetView guid="{67EEF22F-1E06-4186-982F-EB11CF12610F}" fitToPage="1">
      <selection activeCell="D7" sqref="D7:H7"/>
      <pageMargins left="0.7" right="0.7" top="0.75" bottom="0.75" header="0.3" footer="0.3"/>
      <pageSetup paperSize="9" scale="40" fitToHeight="0" orientation="portrait" r:id="rId2"/>
    </customSheetView>
  </customSheetViews>
  <mergeCells count="23">
    <mergeCell ref="B2:H2"/>
    <mergeCell ref="B4:H4"/>
    <mergeCell ref="C6:C11"/>
    <mergeCell ref="D6:H6"/>
    <mergeCell ref="D12:H12"/>
    <mergeCell ref="D16:H16"/>
    <mergeCell ref="B13:H13"/>
    <mergeCell ref="D14:H14"/>
    <mergeCell ref="I6:I11"/>
    <mergeCell ref="D8:H8"/>
    <mergeCell ref="D9:H9"/>
    <mergeCell ref="D10:H10"/>
    <mergeCell ref="D11:H11"/>
    <mergeCell ref="D7:H7"/>
    <mergeCell ref="D23:H23"/>
    <mergeCell ref="C17:C22"/>
    <mergeCell ref="E17:F17"/>
    <mergeCell ref="E21:F21"/>
    <mergeCell ref="B18:B20"/>
    <mergeCell ref="E18:F18"/>
    <mergeCell ref="E19:F19"/>
    <mergeCell ref="E20:F20"/>
    <mergeCell ref="E22:F22"/>
  </mergeCells>
  <conditionalFormatting sqref="H22">
    <cfRule type="cellIs" dxfId="10" priority="1" operator="greaterThan">
      <formula>0.5</formula>
    </cfRule>
  </conditionalFormatting>
  <pageMargins left="0.7" right="0.7" top="0.75" bottom="0.75" header="0.3" footer="0.3"/>
  <pageSetup paperSize="9" scale="52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J49"/>
  <sheetViews>
    <sheetView topLeftCell="A22" zoomScale="70" zoomScaleNormal="70" workbookViewId="0">
      <selection activeCell="D4" sqref="D4"/>
    </sheetView>
  </sheetViews>
  <sheetFormatPr baseColWidth="10" defaultColWidth="11.453125" defaultRowHeight="14.5" x14ac:dyDescent="0.35"/>
  <cols>
    <col min="1" max="1" width="20.6328125" style="15" customWidth="1"/>
    <col min="2" max="2" width="42.36328125" style="15" customWidth="1"/>
    <col min="3" max="3" width="20.6328125" style="15" customWidth="1"/>
    <col min="4" max="4" width="29.6328125" style="15" customWidth="1"/>
    <col min="5" max="7" width="20.6328125" style="15" customWidth="1"/>
    <col min="8" max="8" width="29.453125" style="15" customWidth="1"/>
    <col min="9" max="9" width="20.6328125" style="15" customWidth="1"/>
    <col min="10" max="10" width="26" style="15" customWidth="1"/>
    <col min="11" max="12" width="11.453125" style="15"/>
    <col min="13" max="13" width="8.36328125" style="15" bestFit="1" customWidth="1"/>
    <col min="14" max="14" width="16.90625" style="15" bestFit="1" customWidth="1"/>
    <col min="15" max="16384" width="11.453125" style="15"/>
  </cols>
  <sheetData>
    <row r="1" spans="1:10" ht="36.5" thickBot="1" x14ac:dyDescent="0.4">
      <c r="A1" s="420" t="s">
        <v>178</v>
      </c>
      <c r="B1" s="421"/>
      <c r="C1" s="421"/>
      <c r="D1" s="421"/>
      <c r="E1" s="421"/>
      <c r="F1" s="421"/>
      <c r="G1" s="421"/>
      <c r="H1" s="421"/>
      <c r="I1" s="422"/>
    </row>
    <row r="2" spans="1:10" ht="19" thickBot="1" x14ac:dyDescent="0.4">
      <c r="A2" s="423" t="s">
        <v>127</v>
      </c>
      <c r="B2" s="424"/>
      <c r="C2" s="424"/>
      <c r="D2" s="424"/>
      <c r="E2" s="424"/>
      <c r="F2" s="424"/>
      <c r="G2" s="424"/>
      <c r="H2" s="424"/>
      <c r="I2" s="425"/>
    </row>
    <row r="3" spans="1:10" ht="74" x14ac:dyDescent="0.35">
      <c r="A3" s="218" t="s">
        <v>0</v>
      </c>
      <c r="B3" s="219" t="s">
        <v>17</v>
      </c>
      <c r="C3" s="219" t="s">
        <v>2</v>
      </c>
      <c r="D3" s="219" t="s">
        <v>3</v>
      </c>
      <c r="E3" s="219" t="s">
        <v>18</v>
      </c>
      <c r="F3" s="219" t="s">
        <v>14</v>
      </c>
      <c r="G3" s="219" t="s">
        <v>4</v>
      </c>
      <c r="H3" s="219" t="s">
        <v>5</v>
      </c>
      <c r="I3" s="220" t="s">
        <v>7</v>
      </c>
    </row>
    <row r="4" spans="1:10" ht="45.75" customHeight="1" thickBot="1" x14ac:dyDescent="0.4">
      <c r="A4" s="191" t="s">
        <v>103</v>
      </c>
      <c r="B4" s="191" t="s">
        <v>46</v>
      </c>
      <c r="C4" s="191" t="s">
        <v>210</v>
      </c>
      <c r="D4" s="191" t="s">
        <v>131</v>
      </c>
      <c r="E4" s="191">
        <v>60</v>
      </c>
      <c r="F4" s="192">
        <v>20</v>
      </c>
      <c r="G4" s="191">
        <v>100</v>
      </c>
      <c r="H4" s="191">
        <v>10</v>
      </c>
      <c r="I4" s="193">
        <f>H4*F4*E4</f>
        <v>12000</v>
      </c>
      <c r="J4" s="144"/>
    </row>
    <row r="5" spans="1:10" ht="45.75" customHeight="1" x14ac:dyDescent="0.35">
      <c r="A5" s="426" t="s">
        <v>8</v>
      </c>
      <c r="B5" s="197"/>
      <c r="C5" s="65"/>
      <c r="D5" s="198"/>
      <c r="E5" s="65">
        <v>0</v>
      </c>
      <c r="F5" s="65">
        <v>0</v>
      </c>
      <c r="G5" s="65">
        <v>0</v>
      </c>
      <c r="H5" s="65">
        <v>0</v>
      </c>
      <c r="I5" s="199">
        <f>+E5*F5*H5</f>
        <v>0</v>
      </c>
    </row>
    <row r="6" spans="1:10" ht="45.75" customHeight="1" x14ac:dyDescent="0.35">
      <c r="A6" s="427"/>
      <c r="B6" s="190"/>
      <c r="C6" s="34"/>
      <c r="D6" s="34"/>
      <c r="E6" s="34"/>
      <c r="F6" s="34"/>
      <c r="G6" s="34"/>
      <c r="H6" s="34"/>
      <c r="I6" s="145">
        <f t="shared" ref="I6:I23" si="0">+E6*F6*H6</f>
        <v>0</v>
      </c>
    </row>
    <row r="7" spans="1:10" ht="45.75" customHeight="1" thickBot="1" x14ac:dyDescent="0.4">
      <c r="A7" s="428"/>
      <c r="B7" s="200"/>
      <c r="C7" s="37"/>
      <c r="D7" s="37"/>
      <c r="E7" s="37"/>
      <c r="F7" s="37"/>
      <c r="G7" s="37"/>
      <c r="H7" s="37"/>
      <c r="I7" s="201">
        <f t="shared" si="0"/>
        <v>0</v>
      </c>
    </row>
    <row r="8" spans="1:10" ht="45.75" customHeight="1" x14ac:dyDescent="0.35">
      <c r="A8" s="418" t="s">
        <v>9</v>
      </c>
      <c r="B8" s="194"/>
      <c r="C8" s="182"/>
      <c r="D8" s="195"/>
      <c r="E8" s="182"/>
      <c r="F8" s="182"/>
      <c r="G8" s="182"/>
      <c r="H8" s="182"/>
      <c r="I8" s="196">
        <f t="shared" si="0"/>
        <v>0</v>
      </c>
    </row>
    <row r="9" spans="1:10" ht="45.75" customHeight="1" x14ac:dyDescent="0.35">
      <c r="A9" s="404"/>
      <c r="B9" s="190"/>
      <c r="C9" s="34"/>
      <c r="D9" s="35"/>
      <c r="E9" s="34"/>
      <c r="F9" s="34"/>
      <c r="G9" s="34"/>
      <c r="H9" s="34"/>
      <c r="I9" s="145">
        <f t="shared" si="0"/>
        <v>0</v>
      </c>
    </row>
    <row r="10" spans="1:10" ht="45.75" customHeight="1" x14ac:dyDescent="0.35">
      <c r="A10" s="404"/>
      <c r="B10" s="190"/>
      <c r="C10" s="34"/>
      <c r="D10" s="35"/>
      <c r="E10" s="34"/>
      <c r="F10" s="34"/>
      <c r="G10" s="34"/>
      <c r="H10" s="34"/>
      <c r="I10" s="145">
        <f t="shared" si="0"/>
        <v>0</v>
      </c>
    </row>
    <row r="11" spans="1:10" ht="45.75" customHeight="1" thickBot="1" x14ac:dyDescent="0.4">
      <c r="A11" s="419"/>
      <c r="B11" s="202"/>
      <c r="C11" s="203"/>
      <c r="D11" s="203"/>
      <c r="E11" s="203"/>
      <c r="F11" s="203"/>
      <c r="G11" s="203"/>
      <c r="H11" s="203"/>
      <c r="I11" s="204">
        <f t="shared" si="0"/>
        <v>0</v>
      </c>
    </row>
    <row r="12" spans="1:10" ht="45.75" customHeight="1" x14ac:dyDescent="0.35">
      <c r="A12" s="403" t="s">
        <v>10</v>
      </c>
      <c r="B12" s="197"/>
      <c r="C12" s="65"/>
      <c r="D12" s="198"/>
      <c r="E12" s="65"/>
      <c r="F12" s="65"/>
      <c r="G12" s="65"/>
      <c r="H12" s="65"/>
      <c r="I12" s="199">
        <f t="shared" si="0"/>
        <v>0</v>
      </c>
    </row>
    <row r="13" spans="1:10" ht="45.75" customHeight="1" x14ac:dyDescent="0.35">
      <c r="A13" s="404"/>
      <c r="B13" s="190"/>
      <c r="C13" s="34"/>
      <c r="D13" s="34"/>
      <c r="E13" s="34"/>
      <c r="F13" s="34"/>
      <c r="G13" s="34"/>
      <c r="H13" s="34"/>
      <c r="I13" s="145">
        <f t="shared" si="0"/>
        <v>0</v>
      </c>
    </row>
    <row r="14" spans="1:10" ht="45.75" customHeight="1" x14ac:dyDescent="0.35">
      <c r="A14" s="404"/>
      <c r="B14" s="190"/>
      <c r="C14" s="34"/>
      <c r="D14" s="34"/>
      <c r="E14" s="34"/>
      <c r="F14" s="34"/>
      <c r="G14" s="34"/>
      <c r="H14" s="34"/>
      <c r="I14" s="145">
        <f t="shared" si="0"/>
        <v>0</v>
      </c>
    </row>
    <row r="15" spans="1:10" ht="45.75" customHeight="1" thickBot="1" x14ac:dyDescent="0.4">
      <c r="A15" s="405"/>
      <c r="B15" s="200"/>
      <c r="C15" s="37"/>
      <c r="D15" s="37"/>
      <c r="E15" s="37"/>
      <c r="F15" s="37"/>
      <c r="G15" s="37"/>
      <c r="H15" s="37"/>
      <c r="I15" s="201">
        <f t="shared" si="0"/>
        <v>0</v>
      </c>
    </row>
    <row r="16" spans="1:10" ht="45.75" customHeight="1" x14ac:dyDescent="0.35">
      <c r="A16" s="418" t="s">
        <v>11</v>
      </c>
      <c r="B16" s="194"/>
      <c r="C16" s="182"/>
      <c r="D16" s="195"/>
      <c r="E16" s="182"/>
      <c r="F16" s="182"/>
      <c r="G16" s="182"/>
      <c r="H16" s="182"/>
      <c r="I16" s="196">
        <f t="shared" si="0"/>
        <v>0</v>
      </c>
    </row>
    <row r="17" spans="1:9" ht="45.75" customHeight="1" x14ac:dyDescent="0.35">
      <c r="A17" s="404"/>
      <c r="B17" s="190"/>
      <c r="C17" s="34"/>
      <c r="D17" s="34"/>
      <c r="E17" s="34"/>
      <c r="F17" s="34"/>
      <c r="G17" s="34"/>
      <c r="H17" s="34"/>
      <c r="I17" s="145">
        <f t="shared" si="0"/>
        <v>0</v>
      </c>
    </row>
    <row r="18" spans="1:9" ht="45.75" customHeight="1" x14ac:dyDescent="0.35">
      <c r="A18" s="404"/>
      <c r="B18" s="190"/>
      <c r="C18" s="34"/>
      <c r="D18" s="34"/>
      <c r="E18" s="34"/>
      <c r="F18" s="34"/>
      <c r="G18" s="34"/>
      <c r="H18" s="34"/>
      <c r="I18" s="145">
        <f t="shared" si="0"/>
        <v>0</v>
      </c>
    </row>
    <row r="19" spans="1:9" ht="45.75" customHeight="1" thickBot="1" x14ac:dyDescent="0.4">
      <c r="A19" s="419"/>
      <c r="B19" s="202"/>
      <c r="C19" s="203"/>
      <c r="D19" s="203"/>
      <c r="E19" s="203"/>
      <c r="F19" s="203"/>
      <c r="G19" s="203"/>
      <c r="H19" s="203"/>
      <c r="I19" s="204">
        <f t="shared" si="0"/>
        <v>0</v>
      </c>
    </row>
    <row r="20" spans="1:9" ht="45.75" customHeight="1" x14ac:dyDescent="0.35">
      <c r="A20" s="403" t="s">
        <v>12</v>
      </c>
      <c r="B20" s="197"/>
      <c r="C20" s="65"/>
      <c r="D20" s="65"/>
      <c r="E20" s="65"/>
      <c r="F20" s="65"/>
      <c r="G20" s="65"/>
      <c r="H20" s="65"/>
      <c r="I20" s="199">
        <f>+E20*F20*H20</f>
        <v>0</v>
      </c>
    </row>
    <row r="21" spans="1:9" ht="45.75" customHeight="1" x14ac:dyDescent="0.35">
      <c r="A21" s="404"/>
      <c r="B21" s="190"/>
      <c r="C21" s="34"/>
      <c r="D21" s="34"/>
      <c r="E21" s="34"/>
      <c r="F21" s="34"/>
      <c r="G21" s="34"/>
      <c r="H21" s="34"/>
      <c r="I21" s="145">
        <f t="shared" si="0"/>
        <v>0</v>
      </c>
    </row>
    <row r="22" spans="1:9" ht="45.75" customHeight="1" x14ac:dyDescent="0.35">
      <c r="A22" s="404"/>
      <c r="B22" s="190"/>
      <c r="C22" s="34"/>
      <c r="D22" s="34"/>
      <c r="E22" s="34"/>
      <c r="F22" s="34"/>
      <c r="G22" s="34"/>
      <c r="H22" s="34"/>
      <c r="I22" s="145">
        <f t="shared" si="0"/>
        <v>0</v>
      </c>
    </row>
    <row r="23" spans="1:9" ht="45.75" customHeight="1" thickBot="1" x14ac:dyDescent="0.4">
      <c r="A23" s="405"/>
      <c r="B23" s="200"/>
      <c r="C23" s="37"/>
      <c r="D23" s="37"/>
      <c r="E23" s="37"/>
      <c r="F23" s="37"/>
      <c r="G23" s="37"/>
      <c r="H23" s="37"/>
      <c r="I23" s="201">
        <f t="shared" si="0"/>
        <v>0</v>
      </c>
    </row>
    <row r="24" spans="1:9" ht="19" thickBot="1" x14ac:dyDescent="0.4">
      <c r="A24" s="205" t="s">
        <v>19</v>
      </c>
      <c r="B24" s="206"/>
      <c r="C24" s="72"/>
      <c r="D24" s="72"/>
      <c r="E24" s="207">
        <f>SUM(E5:E23)</f>
        <v>0</v>
      </c>
      <c r="F24" s="72"/>
      <c r="G24" s="207">
        <f t="shared" ref="G24:H24" si="1">SUM(G5:G23)</f>
        <v>0</v>
      </c>
      <c r="H24" s="207">
        <f t="shared" si="1"/>
        <v>0</v>
      </c>
      <c r="I24" s="208">
        <f>SUM(I5:I23)</f>
        <v>0</v>
      </c>
    </row>
    <row r="25" spans="1:9" ht="36.75" customHeight="1" thickBot="1" x14ac:dyDescent="0.4"/>
    <row r="26" spans="1:9" ht="23.25" customHeight="1" thickBot="1" x14ac:dyDescent="0.4">
      <c r="C26" s="176"/>
      <c r="D26" s="177"/>
      <c r="E26" s="178"/>
      <c r="F26" s="41" t="s">
        <v>20</v>
      </c>
      <c r="G26" s="42" t="s">
        <v>21</v>
      </c>
    </row>
    <row r="27" spans="1:9" ht="19" thickBot="1" x14ac:dyDescent="0.4">
      <c r="C27" s="406" t="s">
        <v>22</v>
      </c>
      <c r="D27" s="407"/>
      <c r="E27" s="408"/>
      <c r="F27" s="189">
        <f>I24</f>
        <v>0</v>
      </c>
      <c r="G27" s="43" t="e">
        <f>SUM(G30:G32)</f>
        <v>#DIV/0!</v>
      </c>
    </row>
    <row r="28" spans="1:9" ht="18.5" x14ac:dyDescent="0.35">
      <c r="C28" s="415" t="s">
        <v>122</v>
      </c>
      <c r="D28" s="409" t="s">
        <v>121</v>
      </c>
      <c r="E28" s="410"/>
      <c r="F28" s="210">
        <v>0</v>
      </c>
      <c r="G28" s="44" t="e">
        <f>F28/F$27</f>
        <v>#DIV/0!</v>
      </c>
    </row>
    <row r="29" spans="1:9" ht="18.5" x14ac:dyDescent="0.35">
      <c r="C29" s="416"/>
      <c r="D29" s="411" t="s">
        <v>23</v>
      </c>
      <c r="E29" s="412"/>
      <c r="F29" s="45">
        <v>0</v>
      </c>
      <c r="G29" s="46" t="e">
        <f>F29/F$27</f>
        <v>#DIV/0!</v>
      </c>
    </row>
    <row r="30" spans="1:9" ht="19" thickBot="1" x14ac:dyDescent="0.4">
      <c r="C30" s="417"/>
      <c r="D30" s="47" t="s">
        <v>19</v>
      </c>
      <c r="E30" s="48"/>
      <c r="F30" s="49">
        <f>+F28+F29</f>
        <v>0</v>
      </c>
      <c r="G30" s="50" t="e">
        <f>F30/F$27</f>
        <v>#DIV/0!</v>
      </c>
    </row>
    <row r="31" spans="1:9" ht="19" thickBot="1" x14ac:dyDescent="0.4">
      <c r="C31" s="142" t="s">
        <v>25</v>
      </c>
      <c r="D31" s="140"/>
      <c r="E31" s="141"/>
      <c r="F31" s="211">
        <v>0</v>
      </c>
      <c r="G31" s="213" t="e">
        <f>F31/F$27</f>
        <v>#DIV/0!</v>
      </c>
    </row>
    <row r="32" spans="1:9" ht="48.75" customHeight="1" thickBot="1" x14ac:dyDescent="0.4">
      <c r="C32" s="406" t="s">
        <v>24</v>
      </c>
      <c r="D32" s="413"/>
      <c r="E32" s="414"/>
      <c r="F32" s="51">
        <v>0</v>
      </c>
      <c r="G32" s="212" t="e">
        <f>F32/F$27</f>
        <v>#DIV/0!</v>
      </c>
      <c r="H32" s="52"/>
    </row>
    <row r="49" spans="9:9" x14ac:dyDescent="0.35">
      <c r="I49" s="88"/>
    </row>
  </sheetData>
  <customSheetViews>
    <customSheetView guid="{C8243A29-6D5C-4FA0-8B01-0B1CC0D50EDA}" fitToPage="1">
      <selection activeCell="G6" sqref="G6"/>
      <pageMargins left="0.7" right="0.7" top="0.75" bottom="0.75" header="0.3" footer="0.3"/>
      <pageSetup paperSize="9" scale="46" orientation="landscape" r:id="rId1"/>
    </customSheetView>
    <customSheetView guid="{67EEF22F-1E06-4186-982F-EB11CF12610F}" fitToPage="1">
      <selection activeCell="G6" sqref="G6"/>
      <pageMargins left="0.7" right="0.7" top="0.75" bottom="0.75" header="0.3" footer="0.3"/>
      <pageSetup paperSize="9" scale="46" orientation="landscape" r:id="rId2"/>
    </customSheetView>
  </customSheetViews>
  <mergeCells count="12">
    <mergeCell ref="A16:A19"/>
    <mergeCell ref="A1:I1"/>
    <mergeCell ref="A2:I2"/>
    <mergeCell ref="A8:A11"/>
    <mergeCell ref="A12:A15"/>
    <mergeCell ref="A5:A7"/>
    <mergeCell ref="A20:A23"/>
    <mergeCell ref="C27:E27"/>
    <mergeCell ref="D28:E28"/>
    <mergeCell ref="D29:E29"/>
    <mergeCell ref="C32:E32"/>
    <mergeCell ref="C28:C30"/>
  </mergeCells>
  <conditionalFormatting sqref="G32">
    <cfRule type="cellIs" dxfId="9" priority="1" operator="greaterThan">
      <formula>0.5</formula>
    </cfRule>
  </conditionalFormatting>
  <pageMargins left="0.7" right="0.7" top="0.75" bottom="0.75" header="0.3" footer="0.3"/>
  <pageSetup paperSize="9" scale="3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  <pageSetUpPr fitToPage="1"/>
  </sheetPr>
  <dimension ref="A1:L30"/>
  <sheetViews>
    <sheetView zoomScale="70" zoomScaleNormal="70" workbookViewId="0">
      <selection activeCell="H5" sqref="H5"/>
    </sheetView>
  </sheetViews>
  <sheetFormatPr baseColWidth="10" defaultColWidth="11.453125" defaultRowHeight="14.5" x14ac:dyDescent="0.35"/>
  <cols>
    <col min="1" max="1" width="20.6328125" style="15" customWidth="1"/>
    <col min="2" max="2" width="22" style="15" customWidth="1"/>
    <col min="3" max="12" width="20.6328125" style="15" customWidth="1"/>
    <col min="13" max="13" width="21.54296875" style="15" bestFit="1" customWidth="1"/>
    <col min="14" max="15" width="11.453125" style="15"/>
    <col min="16" max="16" width="8.36328125" style="15" bestFit="1" customWidth="1"/>
    <col min="17" max="17" width="16.90625" style="15" bestFit="1" customWidth="1"/>
    <col min="18" max="16384" width="11.453125" style="15"/>
  </cols>
  <sheetData>
    <row r="1" spans="1:12" ht="36.5" thickBot="1" x14ac:dyDescent="0.4">
      <c r="A1" s="450" t="s">
        <v>179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2"/>
    </row>
    <row r="2" spans="1:12" ht="18.5" x14ac:dyDescent="0.35">
      <c r="A2" s="423" t="s">
        <v>15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5"/>
    </row>
    <row r="3" spans="1:12" ht="19" thickBot="1" x14ac:dyDescent="0.4">
      <c r="A3" s="453" t="s">
        <v>92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1:12" ht="83.25" customHeight="1" thickBot="1" x14ac:dyDescent="0.4">
      <c r="A4" s="214" t="s">
        <v>33</v>
      </c>
      <c r="B4" s="215" t="s">
        <v>34</v>
      </c>
      <c r="C4" s="216" t="s">
        <v>26</v>
      </c>
      <c r="D4" s="216" t="s">
        <v>27</v>
      </c>
      <c r="E4" s="216" t="s">
        <v>28</v>
      </c>
      <c r="F4" s="216" t="s">
        <v>123</v>
      </c>
      <c r="G4" s="216" t="s">
        <v>1</v>
      </c>
      <c r="H4" s="216" t="s">
        <v>2</v>
      </c>
      <c r="I4" s="216" t="s">
        <v>35</v>
      </c>
      <c r="J4" s="216" t="s">
        <v>18</v>
      </c>
      <c r="K4" s="216" t="s">
        <v>36</v>
      </c>
      <c r="L4" s="217" t="s">
        <v>37</v>
      </c>
    </row>
    <row r="5" spans="1:12" ht="37.5" thickBot="1" x14ac:dyDescent="0.4">
      <c r="A5" s="146" t="s">
        <v>8</v>
      </c>
      <c r="B5" s="54" t="s">
        <v>124</v>
      </c>
      <c r="C5" s="55" t="s">
        <v>38</v>
      </c>
      <c r="D5" s="55" t="s">
        <v>39</v>
      </c>
      <c r="E5" s="55" t="s">
        <v>40</v>
      </c>
      <c r="F5" s="55" t="s">
        <v>125</v>
      </c>
      <c r="G5" s="55" t="s">
        <v>13</v>
      </c>
      <c r="H5" s="55" t="s">
        <v>183</v>
      </c>
      <c r="I5" s="55" t="s">
        <v>126</v>
      </c>
      <c r="J5" s="56">
        <v>20</v>
      </c>
      <c r="K5" s="56">
        <v>25</v>
      </c>
      <c r="L5" s="57">
        <f>K5*J5</f>
        <v>500</v>
      </c>
    </row>
    <row r="6" spans="1:12" ht="18.5" x14ac:dyDescent="0.35">
      <c r="A6" s="454" t="s">
        <v>8</v>
      </c>
      <c r="B6" s="58" t="s">
        <v>29</v>
      </c>
      <c r="C6" s="34"/>
      <c r="D6" s="34"/>
      <c r="E6" s="34"/>
      <c r="F6" s="34"/>
      <c r="G6" s="34"/>
      <c r="H6" s="34"/>
      <c r="I6" s="34"/>
      <c r="J6" s="59">
        <v>0</v>
      </c>
      <c r="K6" s="59">
        <v>0</v>
      </c>
      <c r="L6" s="221">
        <f>+J6*K6</f>
        <v>0</v>
      </c>
    </row>
    <row r="7" spans="1:12" ht="18.5" x14ac:dyDescent="0.35">
      <c r="A7" s="455"/>
      <c r="B7" s="58" t="s">
        <v>30</v>
      </c>
      <c r="C7" s="34"/>
      <c r="D7" s="34"/>
      <c r="E7" s="36"/>
      <c r="F7" s="36"/>
      <c r="G7" s="36"/>
      <c r="H7" s="34"/>
      <c r="I7" s="34"/>
      <c r="J7" s="59"/>
      <c r="K7" s="59"/>
      <c r="L7" s="179">
        <f t="shared" ref="L7:L21" si="0">+J7*K7</f>
        <v>0</v>
      </c>
    </row>
    <row r="8" spans="1:12" ht="18.5" x14ac:dyDescent="0.35">
      <c r="A8" s="455"/>
      <c r="B8" s="58" t="s">
        <v>31</v>
      </c>
      <c r="C8" s="34"/>
      <c r="D8" s="34"/>
      <c r="E8" s="34"/>
      <c r="F8" s="34"/>
      <c r="G8" s="34"/>
      <c r="H8" s="34"/>
      <c r="I8" s="34"/>
      <c r="J8" s="59"/>
      <c r="K8" s="59"/>
      <c r="L8" s="179">
        <f t="shared" si="0"/>
        <v>0</v>
      </c>
    </row>
    <row r="9" spans="1:12" ht="19" thickBot="1" x14ac:dyDescent="0.4">
      <c r="A9" s="456"/>
      <c r="B9" s="58" t="s">
        <v>32</v>
      </c>
      <c r="C9" s="61"/>
      <c r="D9" s="61"/>
      <c r="E9" s="61"/>
      <c r="F9" s="61"/>
      <c r="G9" s="61"/>
      <c r="H9" s="61"/>
      <c r="I9" s="61"/>
      <c r="J9" s="62"/>
      <c r="K9" s="62"/>
      <c r="L9" s="180">
        <f t="shared" si="0"/>
        <v>0</v>
      </c>
    </row>
    <row r="10" spans="1:12" ht="18.5" x14ac:dyDescent="0.35">
      <c r="A10" s="429" t="s">
        <v>10</v>
      </c>
      <c r="B10" s="64" t="s">
        <v>29</v>
      </c>
      <c r="C10" s="65"/>
      <c r="D10" s="65"/>
      <c r="E10" s="65"/>
      <c r="F10" s="65"/>
      <c r="G10" s="65"/>
      <c r="H10" s="65"/>
      <c r="I10" s="65"/>
      <c r="J10" s="66"/>
      <c r="K10" s="66"/>
      <c r="L10" s="181">
        <f t="shared" si="0"/>
        <v>0</v>
      </c>
    </row>
    <row r="11" spans="1:12" ht="18.5" x14ac:dyDescent="0.35">
      <c r="A11" s="430"/>
      <c r="B11" s="67" t="s">
        <v>30</v>
      </c>
      <c r="C11" s="34"/>
      <c r="D11" s="34"/>
      <c r="E11" s="34"/>
      <c r="F11" s="34"/>
      <c r="G11" s="34"/>
      <c r="H11" s="34"/>
      <c r="I11" s="34"/>
      <c r="J11" s="59"/>
      <c r="K11" s="59"/>
      <c r="L11" s="179">
        <f t="shared" si="0"/>
        <v>0</v>
      </c>
    </row>
    <row r="12" spans="1:12" ht="18.5" x14ac:dyDescent="0.35">
      <c r="A12" s="430"/>
      <c r="B12" s="67" t="s">
        <v>31</v>
      </c>
      <c r="C12" s="34"/>
      <c r="D12" s="34"/>
      <c r="E12" s="34"/>
      <c r="F12" s="34"/>
      <c r="G12" s="34"/>
      <c r="H12" s="34"/>
      <c r="I12" s="34"/>
      <c r="J12" s="59"/>
      <c r="K12" s="59"/>
      <c r="L12" s="179">
        <f t="shared" si="0"/>
        <v>0</v>
      </c>
    </row>
    <row r="13" spans="1:12" ht="19" thickBot="1" x14ac:dyDescent="0.4">
      <c r="A13" s="431"/>
      <c r="B13" s="68" t="s">
        <v>32</v>
      </c>
      <c r="C13" s="37"/>
      <c r="D13" s="37"/>
      <c r="E13" s="37"/>
      <c r="F13" s="37"/>
      <c r="G13" s="37"/>
      <c r="H13" s="37"/>
      <c r="I13" s="37"/>
      <c r="J13" s="69"/>
      <c r="K13" s="69"/>
      <c r="L13" s="180">
        <f t="shared" si="0"/>
        <v>0</v>
      </c>
    </row>
    <row r="14" spans="1:12" ht="18.5" x14ac:dyDescent="0.35">
      <c r="A14" s="429" t="s">
        <v>11</v>
      </c>
      <c r="B14" s="64" t="s">
        <v>29</v>
      </c>
      <c r="C14" s="65"/>
      <c r="D14" s="65"/>
      <c r="E14" s="65"/>
      <c r="F14" s="65"/>
      <c r="G14" s="65"/>
      <c r="H14" s="65"/>
      <c r="I14" s="65"/>
      <c r="J14" s="66"/>
      <c r="K14" s="66"/>
      <c r="L14" s="181">
        <f t="shared" si="0"/>
        <v>0</v>
      </c>
    </row>
    <row r="15" spans="1:12" ht="18.5" x14ac:dyDescent="0.35">
      <c r="A15" s="430"/>
      <c r="B15" s="67" t="s">
        <v>30</v>
      </c>
      <c r="C15" s="34"/>
      <c r="D15" s="34"/>
      <c r="E15" s="34"/>
      <c r="F15" s="34"/>
      <c r="G15" s="34"/>
      <c r="H15" s="34"/>
      <c r="I15" s="34"/>
      <c r="J15" s="59"/>
      <c r="K15" s="59"/>
      <c r="L15" s="179">
        <f t="shared" si="0"/>
        <v>0</v>
      </c>
    </row>
    <row r="16" spans="1:12" ht="18.5" x14ac:dyDescent="0.35">
      <c r="A16" s="430"/>
      <c r="B16" s="67" t="s">
        <v>31</v>
      </c>
      <c r="C16" s="34"/>
      <c r="D16" s="34"/>
      <c r="E16" s="34"/>
      <c r="F16" s="34"/>
      <c r="G16" s="34"/>
      <c r="H16" s="34"/>
      <c r="I16" s="34"/>
      <c r="J16" s="59"/>
      <c r="K16" s="59"/>
      <c r="L16" s="179">
        <f t="shared" si="0"/>
        <v>0</v>
      </c>
    </row>
    <row r="17" spans="1:12" ht="19" thickBot="1" x14ac:dyDescent="0.4">
      <c r="A17" s="431"/>
      <c r="B17" s="68" t="s">
        <v>32</v>
      </c>
      <c r="C17" s="37"/>
      <c r="D17" s="37"/>
      <c r="E17" s="37"/>
      <c r="F17" s="37"/>
      <c r="G17" s="37"/>
      <c r="H17" s="37"/>
      <c r="I17" s="37"/>
      <c r="J17" s="69"/>
      <c r="K17" s="69"/>
      <c r="L17" s="180">
        <f t="shared" si="0"/>
        <v>0</v>
      </c>
    </row>
    <row r="18" spans="1:12" ht="18.5" x14ac:dyDescent="0.35">
      <c r="A18" s="429" t="s">
        <v>12</v>
      </c>
      <c r="B18" s="64" t="s">
        <v>29</v>
      </c>
      <c r="C18" s="65"/>
      <c r="D18" s="65"/>
      <c r="E18" s="65"/>
      <c r="F18" s="65"/>
      <c r="G18" s="65"/>
      <c r="H18" s="65"/>
      <c r="I18" s="65"/>
      <c r="J18" s="66"/>
      <c r="K18" s="66"/>
      <c r="L18" s="181">
        <f t="shared" si="0"/>
        <v>0</v>
      </c>
    </row>
    <row r="19" spans="1:12" ht="18.5" x14ac:dyDescent="0.35">
      <c r="A19" s="430"/>
      <c r="B19" s="67" t="s">
        <v>30</v>
      </c>
      <c r="C19" s="34"/>
      <c r="D19" s="34"/>
      <c r="E19" s="34"/>
      <c r="F19" s="34"/>
      <c r="G19" s="34"/>
      <c r="H19" s="34"/>
      <c r="I19" s="34"/>
      <c r="J19" s="59"/>
      <c r="K19" s="59"/>
      <c r="L19" s="179">
        <f t="shared" si="0"/>
        <v>0</v>
      </c>
    </row>
    <row r="20" spans="1:12" ht="18.5" x14ac:dyDescent="0.35">
      <c r="A20" s="430"/>
      <c r="B20" s="67" t="s">
        <v>31</v>
      </c>
      <c r="C20" s="34"/>
      <c r="D20" s="34"/>
      <c r="E20" s="34"/>
      <c r="F20" s="34"/>
      <c r="G20" s="34"/>
      <c r="H20" s="34"/>
      <c r="I20" s="34"/>
      <c r="J20" s="59"/>
      <c r="K20" s="59"/>
      <c r="L20" s="179">
        <f t="shared" si="0"/>
        <v>0</v>
      </c>
    </row>
    <row r="21" spans="1:12" ht="19" thickBot="1" x14ac:dyDescent="0.4">
      <c r="A21" s="431"/>
      <c r="B21" s="68" t="s">
        <v>32</v>
      </c>
      <c r="C21" s="37"/>
      <c r="D21" s="37"/>
      <c r="E21" s="37"/>
      <c r="F21" s="37"/>
      <c r="G21" s="37"/>
      <c r="H21" s="37"/>
      <c r="I21" s="37"/>
      <c r="J21" s="69"/>
      <c r="K21" s="69"/>
      <c r="L21" s="180">
        <f t="shared" si="0"/>
        <v>0</v>
      </c>
    </row>
    <row r="22" spans="1:12" ht="19" thickBot="1" x14ac:dyDescent="0.4">
      <c r="A22" s="70" t="s">
        <v>19</v>
      </c>
      <c r="B22" s="71"/>
      <c r="C22" s="72"/>
      <c r="D22" s="72"/>
      <c r="E22" s="72"/>
      <c r="F22" s="72"/>
      <c r="G22" s="72"/>
      <c r="H22" s="72"/>
      <c r="I22" s="72"/>
      <c r="J22" s="73">
        <f>SUM(J6:J21)</f>
        <v>0</v>
      </c>
      <c r="K22" s="74"/>
      <c r="L22" s="143">
        <f>SUM(L6:L21)</f>
        <v>0</v>
      </c>
    </row>
    <row r="23" spans="1:12" ht="84" customHeight="1" thickBot="1" x14ac:dyDescent="0.4">
      <c r="B23" s="175" t="str">
        <f>IF(B22=""," Précisez le nombre de bénéficiaires total dans la cellule au dessus !"," ")</f>
        <v xml:space="preserve"> Précisez le nombre de bénéficiaires total dans la cellule au dessus !</v>
      </c>
    </row>
    <row r="24" spans="1:12" ht="19" thickBot="1" x14ac:dyDescent="0.4">
      <c r="D24" s="176"/>
      <c r="E24" s="177"/>
      <c r="F24" s="177"/>
      <c r="G24" s="53" t="s">
        <v>20</v>
      </c>
      <c r="H24" s="76" t="s">
        <v>21</v>
      </c>
    </row>
    <row r="25" spans="1:12" ht="44.25" customHeight="1" thickBot="1" x14ac:dyDescent="0.4">
      <c r="D25" s="432" t="s">
        <v>22</v>
      </c>
      <c r="E25" s="433"/>
      <c r="F25" s="434"/>
      <c r="G25" s="77">
        <f>L22</f>
        <v>0</v>
      </c>
      <c r="H25" s="43" t="e">
        <f>H28+H29+H30</f>
        <v>#DIV/0!</v>
      </c>
    </row>
    <row r="26" spans="1:12" ht="18.75" customHeight="1" x14ac:dyDescent="0.35">
      <c r="D26" s="435" t="s">
        <v>120</v>
      </c>
      <c r="E26" s="444" t="s">
        <v>121</v>
      </c>
      <c r="F26" s="445"/>
      <c r="G26" s="21">
        <v>0</v>
      </c>
      <c r="H26" s="78" t="e">
        <f>G26/G$25</f>
        <v>#DIV/0!</v>
      </c>
    </row>
    <row r="27" spans="1:12" ht="40.5" customHeight="1" x14ac:dyDescent="0.35">
      <c r="D27" s="436"/>
      <c r="E27" s="446" t="s">
        <v>23</v>
      </c>
      <c r="F27" s="447"/>
      <c r="G27" s="23">
        <v>0</v>
      </c>
      <c r="H27" s="79" t="e">
        <f>G27/G$25</f>
        <v>#DIV/0!</v>
      </c>
    </row>
    <row r="28" spans="1:12" ht="19" thickBot="1" x14ac:dyDescent="0.4">
      <c r="D28" s="437"/>
      <c r="E28" s="448" t="s">
        <v>19</v>
      </c>
      <c r="F28" s="449"/>
      <c r="G28" s="80">
        <f>+G26+G27</f>
        <v>0</v>
      </c>
      <c r="H28" s="81" t="e">
        <f>G28/G$25</f>
        <v>#DIV/0!</v>
      </c>
    </row>
    <row r="29" spans="1:12" ht="19" thickBot="1" x14ac:dyDescent="0.4">
      <c r="D29" s="441" t="s">
        <v>104</v>
      </c>
      <c r="E29" s="442"/>
      <c r="F29" s="443"/>
      <c r="G29" s="77">
        <v>0</v>
      </c>
      <c r="H29" s="77" t="e">
        <f>G29/G$25</f>
        <v>#DIV/0!</v>
      </c>
    </row>
    <row r="30" spans="1:12" ht="42" customHeight="1" thickBot="1" x14ac:dyDescent="0.4">
      <c r="D30" s="438" t="s">
        <v>24</v>
      </c>
      <c r="E30" s="439"/>
      <c r="F30" s="440"/>
      <c r="G30" s="82">
        <v>0</v>
      </c>
      <c r="H30" s="81" t="e">
        <f>G30/G$25</f>
        <v>#DIV/0!</v>
      </c>
      <c r="I30" s="52"/>
    </row>
  </sheetData>
  <customSheetViews>
    <customSheetView guid="{C8243A29-6D5C-4FA0-8B01-0B1CC0D50EDA}" fitToPage="1">
      <selection activeCell="C9" sqref="C9"/>
      <pageMargins left="0.7" right="0.7" top="0.75" bottom="0.75" header="0.3" footer="0.3"/>
      <pageSetup paperSize="9" scale="35" orientation="portrait" r:id="rId1"/>
    </customSheetView>
    <customSheetView guid="{67EEF22F-1E06-4186-982F-EB11CF12610F}" fitToPage="1">
      <selection activeCell="C9" sqref="C9"/>
      <pageMargins left="0.7" right="0.7" top="0.75" bottom="0.75" header="0.3" footer="0.3"/>
      <pageSetup paperSize="9" scale="35" orientation="portrait" r:id="rId2"/>
    </customSheetView>
  </customSheetViews>
  <mergeCells count="14">
    <mergeCell ref="A14:A17"/>
    <mergeCell ref="A1:L1"/>
    <mergeCell ref="A2:L2"/>
    <mergeCell ref="A3:L3"/>
    <mergeCell ref="A10:A13"/>
    <mergeCell ref="A6:A9"/>
    <mergeCell ref="A18:A21"/>
    <mergeCell ref="D25:F25"/>
    <mergeCell ref="D26:D28"/>
    <mergeCell ref="D30:F30"/>
    <mergeCell ref="D29:F29"/>
    <mergeCell ref="E26:F26"/>
    <mergeCell ref="E27:F27"/>
    <mergeCell ref="E28:F28"/>
  </mergeCells>
  <conditionalFormatting sqref="H30">
    <cfRule type="cellIs" dxfId="8" priority="1" operator="greaterThan">
      <formula>0.5</formula>
    </cfRule>
  </conditionalFormatting>
  <pageMargins left="0.7" right="0.7" top="0.75" bottom="0.75" header="0.3" footer="0.3"/>
  <pageSetup paperSize="9" scale="52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4"/>
  <sheetViews>
    <sheetView topLeftCell="A17" zoomScale="70" zoomScaleNormal="70" workbookViewId="0">
      <selection activeCell="G17" sqref="G17"/>
    </sheetView>
  </sheetViews>
  <sheetFormatPr baseColWidth="10" defaultColWidth="11.453125" defaultRowHeight="14.5" x14ac:dyDescent="0.35"/>
  <cols>
    <col min="1" max="1" width="18.6328125" style="15" customWidth="1"/>
    <col min="2" max="2" width="22.36328125" style="15" customWidth="1"/>
    <col min="3" max="10" width="20.6328125" style="15" customWidth="1"/>
    <col min="11" max="11" width="28.6328125" style="15" customWidth="1"/>
    <col min="12" max="12" width="21.54296875" style="15" bestFit="1" customWidth="1"/>
    <col min="13" max="14" width="11.453125" style="15"/>
    <col min="15" max="15" width="8.36328125" style="15" bestFit="1" customWidth="1"/>
    <col min="16" max="16" width="16.90625" style="15" bestFit="1" customWidth="1"/>
    <col min="17" max="16384" width="11.453125" style="15"/>
  </cols>
  <sheetData>
    <row r="1" spans="1:11" ht="36.5" thickBot="1" x14ac:dyDescent="0.4">
      <c r="A1" s="463" t="s">
        <v>180</v>
      </c>
      <c r="B1" s="464"/>
      <c r="C1" s="464"/>
      <c r="D1" s="464"/>
      <c r="E1" s="464"/>
      <c r="F1" s="464"/>
      <c r="G1" s="464"/>
      <c r="H1" s="464"/>
      <c r="I1" s="464"/>
      <c r="J1" s="464"/>
      <c r="K1" s="465"/>
    </row>
    <row r="2" spans="1:11" ht="18.5" x14ac:dyDescent="0.35">
      <c r="A2" s="423" t="s">
        <v>15</v>
      </c>
      <c r="B2" s="424"/>
      <c r="C2" s="424"/>
      <c r="D2" s="424"/>
      <c r="E2" s="424"/>
      <c r="F2" s="424"/>
      <c r="G2" s="424"/>
      <c r="H2" s="424"/>
      <c r="I2" s="424"/>
      <c r="J2" s="424"/>
      <c r="K2" s="425"/>
    </row>
    <row r="3" spans="1:11" ht="18.5" x14ac:dyDescent="0.3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46.5" customHeight="1" thickBot="1" x14ac:dyDescent="0.4">
      <c r="A4" s="453" t="s">
        <v>128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</row>
    <row r="5" spans="1:11" ht="71.25" customHeight="1" thickBot="1" x14ac:dyDescent="0.4">
      <c r="A5" s="225" t="s">
        <v>96</v>
      </c>
      <c r="B5" s="226" t="s">
        <v>34</v>
      </c>
      <c r="C5" s="227" t="s">
        <v>26</v>
      </c>
      <c r="D5" s="227" t="s">
        <v>27</v>
      </c>
      <c r="E5" s="227" t="s">
        <v>28</v>
      </c>
      <c r="F5" s="227" t="s">
        <v>129</v>
      </c>
      <c r="G5" s="227" t="s">
        <v>2</v>
      </c>
      <c r="H5" s="227" t="s">
        <v>35</v>
      </c>
      <c r="I5" s="227" t="s">
        <v>85</v>
      </c>
      <c r="J5" s="227" t="s">
        <v>86</v>
      </c>
      <c r="K5" s="228" t="s">
        <v>98</v>
      </c>
    </row>
    <row r="6" spans="1:11" ht="57" customHeight="1" x14ac:dyDescent="0.35">
      <c r="A6" s="54" t="s">
        <v>103</v>
      </c>
      <c r="B6" s="54" t="s">
        <v>69</v>
      </c>
      <c r="C6" s="55" t="s">
        <v>38</v>
      </c>
      <c r="D6" s="55" t="s">
        <v>39</v>
      </c>
      <c r="E6" s="55" t="s">
        <v>40</v>
      </c>
      <c r="F6" s="55" t="s">
        <v>16</v>
      </c>
      <c r="G6" s="55" t="s">
        <v>184</v>
      </c>
      <c r="H6" s="55" t="s">
        <v>97</v>
      </c>
      <c r="I6" s="56" t="s">
        <v>88</v>
      </c>
      <c r="J6" s="56" t="s">
        <v>87</v>
      </c>
      <c r="K6" s="57">
        <v>0</v>
      </c>
    </row>
    <row r="7" spans="1:11" ht="18.5" x14ac:dyDescent="0.35">
      <c r="A7" s="58"/>
      <c r="B7" s="58" t="s">
        <v>29</v>
      </c>
      <c r="C7" s="34"/>
      <c r="D7" s="34"/>
      <c r="E7" s="34"/>
      <c r="F7" s="34"/>
      <c r="G7" s="34"/>
      <c r="H7" s="34"/>
      <c r="I7" s="59"/>
      <c r="J7" s="59"/>
      <c r="K7" s="60"/>
    </row>
    <row r="8" spans="1:11" ht="18.5" x14ac:dyDescent="0.35">
      <c r="A8" s="58"/>
      <c r="B8" s="58" t="s">
        <v>30</v>
      </c>
      <c r="C8" s="34"/>
      <c r="D8" s="34"/>
      <c r="E8" s="36"/>
      <c r="F8" s="36"/>
      <c r="G8" s="34"/>
      <c r="H8" s="34"/>
      <c r="I8" s="59"/>
      <c r="J8" s="59"/>
      <c r="K8" s="60"/>
    </row>
    <row r="9" spans="1:11" ht="18.5" x14ac:dyDescent="0.35">
      <c r="A9" s="58"/>
      <c r="B9" s="58" t="s">
        <v>31</v>
      </c>
      <c r="C9" s="34"/>
      <c r="D9" s="34"/>
      <c r="E9" s="34"/>
      <c r="F9" s="34"/>
      <c r="G9" s="34"/>
      <c r="H9" s="34"/>
      <c r="I9" s="59"/>
      <c r="J9" s="59"/>
      <c r="K9" s="60"/>
    </row>
    <row r="10" spans="1:11" ht="18.5" x14ac:dyDescent="0.35">
      <c r="A10" s="58"/>
      <c r="B10" s="58" t="s">
        <v>32</v>
      </c>
      <c r="C10" s="34"/>
      <c r="D10" s="34"/>
      <c r="E10" s="36"/>
      <c r="F10" s="36"/>
      <c r="G10" s="34"/>
      <c r="H10" s="34"/>
      <c r="I10" s="59"/>
      <c r="J10" s="59"/>
      <c r="K10" s="60"/>
    </row>
    <row r="11" spans="1:11" ht="18.5" x14ac:dyDescent="0.35">
      <c r="A11" s="58"/>
      <c r="B11" s="58" t="s">
        <v>68</v>
      </c>
      <c r="C11" s="34"/>
      <c r="D11" s="34"/>
      <c r="E11" s="36"/>
      <c r="F11" s="36"/>
      <c r="G11" s="34"/>
      <c r="H11" s="34"/>
      <c r="I11" s="59"/>
      <c r="J11" s="59"/>
      <c r="K11" s="60"/>
    </row>
    <row r="12" spans="1:11" ht="10.5" customHeight="1" x14ac:dyDescent="0.35">
      <c r="A12" s="33"/>
      <c r="B12" s="33"/>
      <c r="C12" s="186"/>
      <c r="D12" s="186"/>
      <c r="E12" s="187"/>
      <c r="F12" s="187"/>
      <c r="G12" s="186"/>
      <c r="H12" s="186"/>
      <c r="I12" s="186"/>
      <c r="J12" s="186"/>
      <c r="K12" s="188"/>
    </row>
    <row r="13" spans="1:11" ht="37" x14ac:dyDescent="0.35">
      <c r="A13" s="183"/>
      <c r="B13" s="183" t="s">
        <v>112</v>
      </c>
      <c r="C13" s="34"/>
      <c r="D13" s="34"/>
      <c r="E13" s="36"/>
      <c r="F13" s="36"/>
      <c r="G13" s="34"/>
      <c r="H13" s="34"/>
      <c r="I13" s="34"/>
      <c r="J13" s="34"/>
      <c r="K13" s="185"/>
    </row>
    <row r="14" spans="1:11" ht="37" x14ac:dyDescent="0.35">
      <c r="A14" s="183"/>
      <c r="B14" s="183" t="s">
        <v>113</v>
      </c>
      <c r="C14" s="34"/>
      <c r="D14" s="34"/>
      <c r="E14" s="36"/>
      <c r="F14" s="36"/>
      <c r="G14" s="34"/>
      <c r="H14" s="34"/>
      <c r="I14" s="34"/>
      <c r="J14" s="34"/>
      <c r="K14" s="185"/>
    </row>
    <row r="15" spans="1:11" ht="37" x14ac:dyDescent="0.35">
      <c r="A15" s="183"/>
      <c r="B15" s="183" t="s">
        <v>114</v>
      </c>
      <c r="C15" s="34"/>
      <c r="D15" s="34"/>
      <c r="E15" s="36"/>
      <c r="F15" s="36"/>
      <c r="G15" s="34"/>
      <c r="H15" s="34"/>
      <c r="I15" s="34"/>
      <c r="J15" s="34"/>
      <c r="K15" s="185"/>
    </row>
    <row r="16" spans="1:11" ht="19" thickBot="1" x14ac:dyDescent="0.35">
      <c r="A16" s="223" t="s">
        <v>19</v>
      </c>
      <c r="B16" s="182"/>
      <c r="C16" s="72"/>
      <c r="D16" s="72"/>
      <c r="E16" s="72"/>
      <c r="F16" s="72"/>
      <c r="G16" s="72"/>
      <c r="H16" s="72"/>
      <c r="I16" s="184"/>
      <c r="J16" s="74"/>
      <c r="K16" s="75">
        <f>SUM(K7:K10)</f>
        <v>0</v>
      </c>
    </row>
    <row r="17" spans="2:9" ht="58.25" customHeight="1" thickBot="1" x14ac:dyDescent="0.4">
      <c r="B17" s="175" t="str">
        <f>IF(B16=""," Précisez le nombre de bénéficiaires total dans la cellule au dessus"," ")</f>
        <v xml:space="preserve"> Précisez le nombre de bénéficiaires total dans la cellule au dessus</v>
      </c>
    </row>
    <row r="18" spans="2:9" ht="19" thickBot="1" x14ac:dyDescent="0.4">
      <c r="D18" s="176"/>
      <c r="E18" s="177"/>
      <c r="F18" s="177"/>
      <c r="G18" s="222" t="s">
        <v>20</v>
      </c>
      <c r="H18" s="224" t="s">
        <v>21</v>
      </c>
    </row>
    <row r="19" spans="2:9" ht="44.25" customHeight="1" thickBot="1" x14ac:dyDescent="0.4">
      <c r="D19" s="457" t="s">
        <v>22</v>
      </c>
      <c r="E19" s="458"/>
      <c r="F19" s="459"/>
      <c r="G19" s="77">
        <f>+K16</f>
        <v>0</v>
      </c>
      <c r="H19" s="43" t="e">
        <f>H22+H24+H23</f>
        <v>#DIV/0!</v>
      </c>
    </row>
    <row r="20" spans="2:9" ht="18.75" customHeight="1" x14ac:dyDescent="0.35">
      <c r="D20" s="466" t="s">
        <v>120</v>
      </c>
      <c r="E20" s="469" t="s">
        <v>121</v>
      </c>
      <c r="F20" s="470"/>
      <c r="G20" s="21">
        <v>0</v>
      </c>
      <c r="H20" s="78" t="e">
        <f t="shared" ref="H20:H24" si="0">G20/G$19</f>
        <v>#DIV/0!</v>
      </c>
    </row>
    <row r="21" spans="2:9" ht="38.25" customHeight="1" x14ac:dyDescent="0.35">
      <c r="D21" s="467"/>
      <c r="E21" s="471" t="s">
        <v>23</v>
      </c>
      <c r="F21" s="472"/>
      <c r="G21" s="23">
        <v>0</v>
      </c>
      <c r="H21" s="79" t="e">
        <f t="shared" si="0"/>
        <v>#DIV/0!</v>
      </c>
    </row>
    <row r="22" spans="2:9" ht="19" thickBot="1" x14ac:dyDescent="0.4">
      <c r="D22" s="468"/>
      <c r="E22" s="473" t="s">
        <v>19</v>
      </c>
      <c r="F22" s="474"/>
      <c r="G22" s="80">
        <f>+G20+G21</f>
        <v>0</v>
      </c>
      <c r="H22" s="81" t="e">
        <f t="shared" si="0"/>
        <v>#DIV/0!</v>
      </c>
    </row>
    <row r="23" spans="2:9" ht="19" thickBot="1" x14ac:dyDescent="0.4">
      <c r="D23" s="460" t="s">
        <v>104</v>
      </c>
      <c r="E23" s="461"/>
      <c r="F23" s="462"/>
      <c r="G23" s="77">
        <v>0</v>
      </c>
      <c r="H23" s="137" t="e">
        <f t="shared" si="0"/>
        <v>#DIV/0!</v>
      </c>
    </row>
    <row r="24" spans="2:9" ht="19" thickBot="1" x14ac:dyDescent="0.4">
      <c r="D24" s="457" t="s">
        <v>24</v>
      </c>
      <c r="E24" s="458"/>
      <c r="F24" s="459"/>
      <c r="G24" s="82">
        <v>0</v>
      </c>
      <c r="H24" s="81" t="e">
        <f t="shared" si="0"/>
        <v>#DIV/0!</v>
      </c>
      <c r="I24" s="52"/>
    </row>
  </sheetData>
  <mergeCells count="10">
    <mergeCell ref="D24:F24"/>
    <mergeCell ref="D23:F23"/>
    <mergeCell ref="A1:K1"/>
    <mergeCell ref="A2:K2"/>
    <mergeCell ref="A4:K4"/>
    <mergeCell ref="D19:F19"/>
    <mergeCell ref="D20:D22"/>
    <mergeCell ref="E20:F20"/>
    <mergeCell ref="E21:F21"/>
    <mergeCell ref="E22:F22"/>
  </mergeCells>
  <conditionalFormatting sqref="H24">
    <cfRule type="cellIs" dxfId="7" priority="1" operator="greaterThan">
      <formula>0.5</formula>
    </cfRule>
  </conditionalFormatting>
  <pageMargins left="0.7" right="0.7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'Validation de données'!$B$4:$B$5</xm:f>
          </x14:formula1>
          <xm:sqref>H7:H15</xm:sqref>
        </x14:dataValidation>
        <x14:dataValidation type="list" allowBlank="1" showInputMessage="1" showErrorMessage="1" xr:uid="{00000000-0002-0000-0400-000001000000}">
          <x14:formula1>
            <xm:f>'Validation de données'!$C$4:$C$5</xm:f>
          </x14:formula1>
          <xm:sqref>I7:I15</xm:sqref>
        </x14:dataValidation>
        <x14:dataValidation type="list" allowBlank="1" showInputMessage="1" showErrorMessage="1" xr:uid="{00000000-0002-0000-0400-000002000000}">
          <x14:formula1>
            <xm:f>'Validation de données'!$D$4:$D$5</xm:f>
          </x14:formula1>
          <xm:sqref>J7:J15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33"/>
    <pageSetUpPr fitToPage="1"/>
  </sheetPr>
  <dimension ref="A1:F15"/>
  <sheetViews>
    <sheetView zoomScale="70" zoomScaleNormal="70" workbookViewId="0">
      <selection activeCell="F31" sqref="F31"/>
    </sheetView>
  </sheetViews>
  <sheetFormatPr baseColWidth="10" defaultColWidth="11.453125" defaultRowHeight="14.5" x14ac:dyDescent="0.35"/>
  <cols>
    <col min="1" max="1" width="40.453125" style="15" customWidth="1"/>
    <col min="2" max="2" width="46.453125" style="15" bestFit="1" customWidth="1"/>
    <col min="3" max="3" width="39.36328125" style="15" bestFit="1" customWidth="1"/>
    <col min="4" max="4" width="15" style="15" customWidth="1"/>
    <col min="5" max="5" width="20.453125" style="15" customWidth="1"/>
    <col min="6" max="6" width="21.54296875" style="15" bestFit="1" customWidth="1"/>
    <col min="7" max="16384" width="11.453125" style="15"/>
  </cols>
  <sheetData>
    <row r="1" spans="1:6" ht="36.5" thickBot="1" x14ac:dyDescent="0.4">
      <c r="A1" s="475" t="s">
        <v>43</v>
      </c>
      <c r="B1" s="476"/>
      <c r="C1" s="476"/>
      <c r="D1" s="476"/>
      <c r="E1" s="477"/>
    </row>
    <row r="2" spans="1:6" s="84" customFormat="1" ht="19" thickBot="1" x14ac:dyDescent="0.4">
      <c r="A2" s="489" t="s">
        <v>136</v>
      </c>
      <c r="B2" s="489"/>
      <c r="C2" s="489"/>
      <c r="D2" s="489"/>
      <c r="E2" s="489"/>
    </row>
    <row r="3" spans="1:6" s="88" customFormat="1" ht="37" x14ac:dyDescent="0.35">
      <c r="A3" s="85" t="s">
        <v>67</v>
      </c>
      <c r="B3" s="86" t="s">
        <v>0</v>
      </c>
      <c r="C3" s="86" t="s">
        <v>42</v>
      </c>
      <c r="D3" s="86" t="s">
        <v>44</v>
      </c>
      <c r="E3" s="87" t="s">
        <v>6</v>
      </c>
    </row>
    <row r="4" spans="1:6" ht="18.5" x14ac:dyDescent="0.35">
      <c r="A4" s="89" t="s">
        <v>75</v>
      </c>
      <c r="B4" s="90" t="s">
        <v>9</v>
      </c>
      <c r="C4" s="91">
        <v>0</v>
      </c>
      <c r="D4" s="92">
        <v>0</v>
      </c>
      <c r="E4" s="93">
        <f t="shared" ref="E4:E6" si="0">+D4*C4</f>
        <v>0</v>
      </c>
    </row>
    <row r="5" spans="1:6" ht="18.5" x14ac:dyDescent="0.35">
      <c r="A5" s="89" t="s">
        <v>75</v>
      </c>
      <c r="B5" s="90" t="s">
        <v>10</v>
      </c>
      <c r="C5" s="91">
        <v>0</v>
      </c>
      <c r="D5" s="92">
        <v>0</v>
      </c>
      <c r="E5" s="93">
        <f t="shared" si="0"/>
        <v>0</v>
      </c>
    </row>
    <row r="6" spans="1:6" ht="18.5" x14ac:dyDescent="0.35">
      <c r="A6" s="89" t="s">
        <v>75</v>
      </c>
      <c r="B6" s="90" t="s">
        <v>11</v>
      </c>
      <c r="C6" s="91">
        <v>0</v>
      </c>
      <c r="D6" s="92">
        <v>0</v>
      </c>
      <c r="E6" s="93">
        <f t="shared" si="0"/>
        <v>0</v>
      </c>
    </row>
    <row r="7" spans="1:6" ht="19" thickBot="1" x14ac:dyDescent="0.35">
      <c r="A7" s="94" t="s">
        <v>93</v>
      </c>
      <c r="B7" s="127"/>
      <c r="C7" s="61" t="e">
        <f>C4:C6</f>
        <v>#VALUE!</v>
      </c>
      <c r="D7" s="127"/>
      <c r="E7" s="63" t="e">
        <f>E4:E6</f>
        <v>#VALUE!</v>
      </c>
    </row>
    <row r="8" spans="1:6" ht="18.5" x14ac:dyDescent="0.35">
      <c r="A8" s="16"/>
      <c r="B8" s="16"/>
      <c r="C8" s="95"/>
      <c r="D8" s="95"/>
      <c r="E8" s="95"/>
    </row>
    <row r="9" spans="1:6" ht="15" thickBot="1" x14ac:dyDescent="0.4"/>
    <row r="10" spans="1:6" ht="37.5" thickBot="1" x14ac:dyDescent="0.4">
      <c r="A10" s="38"/>
      <c r="B10" s="39"/>
      <c r="C10" s="40"/>
      <c r="D10" s="96" t="s">
        <v>20</v>
      </c>
      <c r="E10" s="97" t="s">
        <v>21</v>
      </c>
    </row>
    <row r="11" spans="1:6" ht="24" thickBot="1" x14ac:dyDescent="0.4">
      <c r="A11" s="481" t="s">
        <v>22</v>
      </c>
      <c r="B11" s="482"/>
      <c r="C11" s="483"/>
      <c r="D11" s="98" t="e">
        <f>E7</f>
        <v>#VALUE!</v>
      </c>
      <c r="E11" s="43" t="e">
        <f>SUM(E14:E15)</f>
        <v>#VALUE!</v>
      </c>
    </row>
    <row r="12" spans="1:6" ht="18.75" customHeight="1" x14ac:dyDescent="0.35">
      <c r="A12" s="478" t="s">
        <v>120</v>
      </c>
      <c r="B12" s="490" t="s">
        <v>130</v>
      </c>
      <c r="C12" s="491"/>
      <c r="D12" s="21">
        <v>0</v>
      </c>
      <c r="E12" s="78" t="e">
        <f>D12/D$11</f>
        <v>#VALUE!</v>
      </c>
    </row>
    <row r="13" spans="1:6" ht="18.75" customHeight="1" x14ac:dyDescent="0.35">
      <c r="A13" s="479"/>
      <c r="B13" s="487" t="s">
        <v>23</v>
      </c>
      <c r="C13" s="488"/>
      <c r="D13" s="23">
        <v>0</v>
      </c>
      <c r="E13" s="79" t="e">
        <f>D13/D$11</f>
        <v>#VALUE!</v>
      </c>
    </row>
    <row r="14" spans="1:6" ht="19" thickBot="1" x14ac:dyDescent="0.4">
      <c r="A14" s="480"/>
      <c r="B14" s="492" t="s">
        <v>19</v>
      </c>
      <c r="C14" s="493"/>
      <c r="D14" s="80">
        <f>SUM(D12:D13)</f>
        <v>0</v>
      </c>
      <c r="E14" s="81" t="e">
        <f>D14/D$11</f>
        <v>#VALUE!</v>
      </c>
    </row>
    <row r="15" spans="1:6" ht="19" thickBot="1" x14ac:dyDescent="0.4">
      <c r="A15" s="484" t="s">
        <v>24</v>
      </c>
      <c r="B15" s="485"/>
      <c r="C15" s="486"/>
      <c r="D15" s="82">
        <v>0</v>
      </c>
      <c r="E15" s="81" t="e">
        <f>D15/D$11</f>
        <v>#VALUE!</v>
      </c>
      <c r="F15" s="52"/>
    </row>
  </sheetData>
  <customSheetViews>
    <customSheetView guid="{C8243A29-6D5C-4FA0-8B01-0B1CC0D50EDA}" fitToPage="1">
      <selection activeCell="A5" sqref="A5:E6"/>
      <pageMargins left="0.7" right="0.7" top="0.75" bottom="0.75" header="0.3" footer="0.3"/>
      <pageSetup paperSize="9" scale="53" orientation="portrait" r:id="rId1"/>
    </customSheetView>
    <customSheetView guid="{67EEF22F-1E06-4186-982F-EB11CF12610F}" fitToPage="1">
      <selection activeCell="A5" sqref="A5:E6"/>
      <pageMargins left="0.7" right="0.7" top="0.75" bottom="0.75" header="0.3" footer="0.3"/>
      <pageSetup paperSize="9" scale="53" orientation="portrait" r:id="rId2"/>
    </customSheetView>
  </customSheetViews>
  <mergeCells count="8">
    <mergeCell ref="A1:E1"/>
    <mergeCell ref="A12:A14"/>
    <mergeCell ref="A11:C11"/>
    <mergeCell ref="A15:C15"/>
    <mergeCell ref="B13:C13"/>
    <mergeCell ref="A2:E2"/>
    <mergeCell ref="B12:C12"/>
    <mergeCell ref="B14:C14"/>
  </mergeCells>
  <conditionalFormatting sqref="E15">
    <cfRule type="cellIs" dxfId="6" priority="1" operator="greaterThan">
      <formula>0.5</formula>
    </cfRule>
  </conditionalFormatting>
  <pageMargins left="0.7" right="0.7" top="0.75" bottom="0.75" header="0.3" footer="0.3"/>
  <pageSetup paperSize="9" scale="71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7"/>
  <sheetViews>
    <sheetView showGridLines="0" zoomScaleNormal="100" workbookViewId="0">
      <selection activeCell="N6" sqref="N6"/>
    </sheetView>
  </sheetViews>
  <sheetFormatPr baseColWidth="10" defaultColWidth="11.453125" defaultRowHeight="12.5" x14ac:dyDescent="0.25"/>
  <cols>
    <col min="1" max="1" width="7.36328125" style="103" customWidth="1"/>
    <col min="2" max="2" width="54.36328125" style="102" customWidth="1"/>
    <col min="3" max="4" width="11.54296875" style="104" customWidth="1"/>
    <col min="5" max="5" width="12.6328125" style="105" customWidth="1"/>
    <col min="6" max="6" width="12.453125" style="104" customWidth="1"/>
    <col min="7" max="7" width="11.453125" style="104" customWidth="1"/>
    <col min="8" max="8" width="16.90625" style="102" customWidth="1"/>
    <col min="9" max="16384" width="11.453125" style="102"/>
  </cols>
  <sheetData>
    <row r="1" spans="1:7" s="101" customFormat="1" ht="41.25" customHeight="1" x14ac:dyDescent="0.35">
      <c r="A1" s="99"/>
      <c r="B1" s="100" t="s">
        <v>106</v>
      </c>
      <c r="C1" s="494"/>
      <c r="D1" s="494"/>
      <c r="E1" s="494"/>
      <c r="F1" s="494"/>
      <c r="G1" s="494"/>
    </row>
    <row r="2" spans="1:7" ht="24.75" customHeight="1" x14ac:dyDescent="0.3">
      <c r="A2" s="495" t="s">
        <v>47</v>
      </c>
      <c r="B2" s="495"/>
      <c r="C2" s="495"/>
      <c r="D2" s="495"/>
      <c r="E2" s="495"/>
      <c r="F2" s="495"/>
      <c r="G2" s="495"/>
    </row>
    <row r="4" spans="1:7" ht="13" x14ac:dyDescent="0.3">
      <c r="A4" s="496"/>
      <c r="B4" s="496" t="s">
        <v>48</v>
      </c>
      <c r="C4" s="498" t="s">
        <v>49</v>
      </c>
      <c r="D4" s="498" t="s">
        <v>50</v>
      </c>
      <c r="E4" s="498" t="s">
        <v>51</v>
      </c>
      <c r="F4" s="500" t="s">
        <v>52</v>
      </c>
      <c r="G4" s="501"/>
    </row>
    <row r="5" spans="1:7" ht="13" x14ac:dyDescent="0.3">
      <c r="A5" s="497"/>
      <c r="B5" s="497"/>
      <c r="C5" s="499"/>
      <c r="D5" s="499"/>
      <c r="E5" s="499"/>
      <c r="F5" s="106" t="s">
        <v>53</v>
      </c>
      <c r="G5" s="106" t="s">
        <v>54</v>
      </c>
    </row>
    <row r="6" spans="1:7" ht="13" x14ac:dyDescent="0.3">
      <c r="A6" s="107"/>
      <c r="B6" s="108"/>
      <c r="C6" s="109"/>
      <c r="D6" s="109"/>
      <c r="E6" s="110"/>
      <c r="F6" s="109"/>
      <c r="G6" s="109"/>
    </row>
    <row r="7" spans="1:7" s="112" customFormat="1" ht="14" x14ac:dyDescent="0.3">
      <c r="A7" s="111" t="s">
        <v>55</v>
      </c>
      <c r="B7" s="502" t="s">
        <v>56</v>
      </c>
      <c r="C7" s="503"/>
      <c r="D7" s="503"/>
      <c r="E7" s="503"/>
      <c r="F7" s="503"/>
      <c r="G7" s="504"/>
    </row>
    <row r="8" spans="1:7" s="112" customFormat="1" ht="13" x14ac:dyDescent="0.3">
      <c r="A8" s="113" t="s">
        <v>57</v>
      </c>
      <c r="B8" s="114" t="s">
        <v>107</v>
      </c>
      <c r="C8" s="115" t="e">
        <f>+C9+C10+C11</f>
        <v>#REF!</v>
      </c>
      <c r="D8" s="115"/>
      <c r="E8" s="116" t="e">
        <f>SUM(E9:E11)</f>
        <v>#REF!</v>
      </c>
      <c r="F8" s="116" t="e">
        <f>+F9+F10+F11</f>
        <v>#REF!</v>
      </c>
      <c r="G8" s="116" t="e">
        <f>+G9+G10+G11</f>
        <v>#REF!</v>
      </c>
    </row>
    <row r="9" spans="1:7" x14ac:dyDescent="0.25">
      <c r="A9" s="117" t="s">
        <v>58</v>
      </c>
      <c r="B9" s="118" t="s">
        <v>59</v>
      </c>
      <c r="C9" s="119">
        <f>+'Cours collectifs'!G24</f>
        <v>0</v>
      </c>
      <c r="D9" s="119">
        <f>+'Cours collectifs'!E24</f>
        <v>0</v>
      </c>
      <c r="E9" s="120">
        <f>+'Cours collectifs'!I24</f>
        <v>0</v>
      </c>
      <c r="F9" s="119">
        <f>+'Cours collectifs'!F30+'Cours collectifs'!F31</f>
        <v>0</v>
      </c>
      <c r="G9" s="119">
        <f>+'Cours collectifs'!F32</f>
        <v>0</v>
      </c>
    </row>
    <row r="10" spans="1:7" x14ac:dyDescent="0.25">
      <c r="A10" s="117" t="s">
        <v>60</v>
      </c>
      <c r="B10" s="118" t="s">
        <v>61</v>
      </c>
      <c r="C10" s="174">
        <f>+'Cours individuels'!B22</f>
        <v>0</v>
      </c>
      <c r="D10" s="119">
        <f>+'Cours individuels'!J22</f>
        <v>0</v>
      </c>
      <c r="E10" s="120">
        <f>+'Cours individuels'!L22</f>
        <v>0</v>
      </c>
      <c r="F10" s="119">
        <f>+'Cours individuels'!G28+'Cours individuels'!G29</f>
        <v>0</v>
      </c>
      <c r="G10" s="119">
        <f>+'Cours individuels'!G30</f>
        <v>0</v>
      </c>
    </row>
    <row r="11" spans="1:7" x14ac:dyDescent="0.25">
      <c r="A11" s="117" t="s">
        <v>109</v>
      </c>
      <c r="B11" s="118" t="s">
        <v>73</v>
      </c>
      <c r="C11" s="174" t="e">
        <f>+#REF!</f>
        <v>#REF!</v>
      </c>
      <c r="D11" s="119"/>
      <c r="E11" s="120" t="e">
        <f>+#REF!</f>
        <v>#REF!</v>
      </c>
      <c r="F11" s="119" t="e">
        <f>#REF!+#REF!</f>
        <v>#REF!</v>
      </c>
      <c r="G11" s="119" t="e">
        <f>+#REF!</f>
        <v>#REF!</v>
      </c>
    </row>
    <row r="12" spans="1:7" x14ac:dyDescent="0.25">
      <c r="A12" s="117"/>
      <c r="B12" s="118"/>
      <c r="C12" s="119"/>
      <c r="D12" s="119"/>
      <c r="E12" s="120"/>
      <c r="F12" s="119"/>
      <c r="G12" s="119"/>
    </row>
    <row r="13" spans="1:7" ht="26" x14ac:dyDescent="0.3">
      <c r="A13" s="209" t="s">
        <v>70</v>
      </c>
      <c r="B13" s="114" t="s">
        <v>108</v>
      </c>
      <c r="C13" s="115">
        <f>+C14</f>
        <v>0</v>
      </c>
      <c r="D13" s="115"/>
      <c r="E13" s="116">
        <f>+E14</f>
        <v>0</v>
      </c>
      <c r="F13" s="116">
        <f>+F14</f>
        <v>0</v>
      </c>
      <c r="G13" s="116">
        <f>+G14</f>
        <v>0</v>
      </c>
    </row>
    <row r="14" spans="1:7" x14ac:dyDescent="0.25">
      <c r="A14" s="117"/>
      <c r="B14" s="118" t="s">
        <v>71</v>
      </c>
      <c r="C14" s="174">
        <f>+'Séjours en immersion'!B16</f>
        <v>0</v>
      </c>
      <c r="D14" s="119"/>
      <c r="E14" s="120">
        <f>+'Séjours en immersion'!K16</f>
        <v>0</v>
      </c>
      <c r="F14" s="119">
        <f>+'Séjours en immersion'!G22+'Séjours en immersion'!G23</f>
        <v>0</v>
      </c>
      <c r="G14" s="119">
        <f>+'Séjours en immersion'!G24</f>
        <v>0</v>
      </c>
    </row>
    <row r="15" spans="1:7" x14ac:dyDescent="0.25">
      <c r="A15" s="117"/>
      <c r="B15" s="118"/>
      <c r="C15" s="119"/>
      <c r="D15" s="119"/>
      <c r="E15" s="120"/>
      <c r="F15" s="119"/>
      <c r="G15" s="119"/>
    </row>
    <row r="16" spans="1:7" ht="16.5" customHeight="1" x14ac:dyDescent="0.3">
      <c r="A16" s="113" t="s">
        <v>72</v>
      </c>
      <c r="B16" s="114" t="s">
        <v>110</v>
      </c>
      <c r="C16" s="115" t="e">
        <f>+C18+C19+C20+C22</f>
        <v>#REF!</v>
      </c>
      <c r="D16" s="115"/>
      <c r="E16" s="115" t="e">
        <f>+E18+E19+E20+E22</f>
        <v>#REF!</v>
      </c>
      <c r="F16" s="116">
        <f>+'Tests et certifications'!D14</f>
        <v>0</v>
      </c>
      <c r="G16" s="116">
        <f>+'Tests et certifications'!D15</f>
        <v>0</v>
      </c>
    </row>
    <row r="17" spans="1:11" ht="12.75" customHeight="1" x14ac:dyDescent="0.3">
      <c r="A17" s="505" t="s">
        <v>75</v>
      </c>
      <c r="B17" s="506"/>
      <c r="C17" s="118"/>
      <c r="D17" s="118"/>
      <c r="E17" s="118"/>
      <c r="F17" s="118"/>
      <c r="G17" s="118"/>
    </row>
    <row r="18" spans="1:11" x14ac:dyDescent="0.25">
      <c r="A18" s="117" t="s">
        <v>80</v>
      </c>
      <c r="B18" s="118" t="s">
        <v>76</v>
      </c>
      <c r="C18" s="119">
        <f>+'Tests et certifications'!C4</f>
        <v>0</v>
      </c>
      <c r="D18" s="119"/>
      <c r="E18" s="121">
        <f>+'Tests et certifications'!E4</f>
        <v>0</v>
      </c>
      <c r="F18" s="119"/>
      <c r="G18" s="119"/>
    </row>
    <row r="19" spans="1:11" x14ac:dyDescent="0.25">
      <c r="A19" s="117" t="s">
        <v>81</v>
      </c>
      <c r="B19" s="118" t="s">
        <v>77</v>
      </c>
      <c r="C19" s="119">
        <f>+'Tests et certifications'!C5</f>
        <v>0</v>
      </c>
      <c r="D19" s="119"/>
      <c r="E19" s="121">
        <f>+'Tests et certifications'!E5</f>
        <v>0</v>
      </c>
      <c r="F19" s="119"/>
      <c r="G19" s="119"/>
      <c r="J19" s="104"/>
    </row>
    <row r="20" spans="1:11" x14ac:dyDescent="0.25">
      <c r="A20" s="117" t="s">
        <v>82</v>
      </c>
      <c r="B20" s="118" t="s">
        <v>78</v>
      </c>
      <c r="C20" s="119">
        <f>+'Tests et certifications'!C6</f>
        <v>0</v>
      </c>
      <c r="D20" s="119"/>
      <c r="E20" s="121">
        <f>+'Tests et certifications'!E6</f>
        <v>0</v>
      </c>
      <c r="F20" s="119"/>
      <c r="G20" s="119"/>
    </row>
    <row r="21" spans="1:11" ht="13" x14ac:dyDescent="0.3">
      <c r="A21" s="505" t="s">
        <v>94</v>
      </c>
      <c r="B21" s="506"/>
      <c r="C21" s="119"/>
      <c r="D21" s="119"/>
      <c r="E21" s="121"/>
      <c r="F21" s="119"/>
      <c r="G21" s="119"/>
      <c r="J21" s="104"/>
    </row>
    <row r="22" spans="1:11" x14ac:dyDescent="0.25">
      <c r="A22" s="117" t="s">
        <v>83</v>
      </c>
      <c r="B22" s="118" t="s">
        <v>79</v>
      </c>
      <c r="C22" s="119" t="e">
        <f>+'Tests et certifications'!#REF!</f>
        <v>#REF!</v>
      </c>
      <c r="D22" s="119"/>
      <c r="E22" s="121" t="e">
        <f>+'Tests et certifications'!#REF!</f>
        <v>#REF!</v>
      </c>
      <c r="F22" s="119"/>
      <c r="G22" s="119"/>
      <c r="J22" s="104"/>
    </row>
    <row r="23" spans="1:11" s="112" customFormat="1" ht="13" x14ac:dyDescent="0.3">
      <c r="A23" s="122"/>
      <c r="B23" s="123" t="s">
        <v>74</v>
      </c>
      <c r="C23" s="124" t="e">
        <f>+C8+C13++C16</f>
        <v>#REF!</v>
      </c>
      <c r="D23" s="125"/>
      <c r="E23" s="124" t="e">
        <f>+E8+E13+E16</f>
        <v>#REF!</v>
      </c>
      <c r="F23" s="124" t="e">
        <f>+F8+F13+F16</f>
        <v>#REF!</v>
      </c>
      <c r="G23" s="124" t="e">
        <f>+G8+G13+G16</f>
        <v>#REF!</v>
      </c>
      <c r="K23" s="126"/>
    </row>
    <row r="24" spans="1:11" s="112" customFormat="1" ht="13" x14ac:dyDescent="0.3">
      <c r="A24" s="122"/>
      <c r="B24" s="123" t="s">
        <v>62</v>
      </c>
      <c r="C24" s="127"/>
      <c r="D24" s="127"/>
      <c r="E24" s="128"/>
      <c r="F24" s="129" t="e">
        <f>+F23/E23</f>
        <v>#REF!</v>
      </c>
      <c r="G24" s="129" t="e">
        <f>+G23/E23</f>
        <v>#REF!</v>
      </c>
    </row>
    <row r="25" spans="1:11" s="112" customFormat="1" ht="13" x14ac:dyDescent="0.3">
      <c r="A25" s="107"/>
      <c r="B25" s="108"/>
      <c r="C25" s="109"/>
      <c r="D25" s="109"/>
      <c r="E25" s="130"/>
      <c r="F25" s="109"/>
      <c r="G25" s="109"/>
    </row>
    <row r="26" spans="1:11" s="112" customFormat="1" ht="14" x14ac:dyDescent="0.3">
      <c r="A26" s="111" t="s">
        <v>63</v>
      </c>
      <c r="B26" s="502" t="s">
        <v>45</v>
      </c>
      <c r="C26" s="503"/>
      <c r="D26" s="503"/>
      <c r="E26" s="503"/>
      <c r="F26" s="503"/>
      <c r="G26" s="504"/>
    </row>
    <row r="27" spans="1:11" ht="13" x14ac:dyDescent="0.3">
      <c r="A27" s="117"/>
      <c r="B27" s="131" t="s">
        <v>115</v>
      </c>
      <c r="C27" s="119" t="e">
        <f>+#REF!</f>
        <v>#REF!</v>
      </c>
      <c r="D27" s="119"/>
      <c r="E27" s="121" t="e">
        <f>+#REF!</f>
        <v>#REF!</v>
      </c>
      <c r="F27" s="119" t="e">
        <f>+#REF!+#REF!</f>
        <v>#REF!</v>
      </c>
      <c r="G27" s="119" t="e">
        <f>+#REF!</f>
        <v>#REF!</v>
      </c>
    </row>
    <row r="28" spans="1:11" ht="13" x14ac:dyDescent="0.3">
      <c r="A28" s="117"/>
      <c r="B28" s="131" t="s">
        <v>116</v>
      </c>
      <c r="C28" s="119" t="e">
        <f>+#REF!</f>
        <v>#REF!</v>
      </c>
      <c r="D28" s="119"/>
      <c r="E28" s="121" t="e">
        <f>+#REF!</f>
        <v>#REF!</v>
      </c>
      <c r="F28" s="119" t="e">
        <f>+#REF!+#REF!</f>
        <v>#REF!</v>
      </c>
      <c r="G28" s="119" t="e">
        <f>+#REF!</f>
        <v>#REF!</v>
      </c>
    </row>
    <row r="29" spans="1:11" ht="13" x14ac:dyDescent="0.3">
      <c r="A29" s="117"/>
      <c r="B29" s="131" t="s">
        <v>117</v>
      </c>
      <c r="C29" s="119" t="e">
        <f>+#REF!</f>
        <v>#REF!</v>
      </c>
      <c r="D29" s="119"/>
      <c r="E29" s="121" t="e">
        <f>+#REF!</f>
        <v>#REF!</v>
      </c>
      <c r="F29" s="119" t="e">
        <f>+#REF!+#REF!</f>
        <v>#REF!</v>
      </c>
      <c r="G29" s="119" t="e">
        <f>+#REF!</f>
        <v>#REF!</v>
      </c>
    </row>
    <row r="30" spans="1:11" ht="13" x14ac:dyDescent="0.3">
      <c r="A30" s="117"/>
      <c r="B30" s="131" t="s">
        <v>111</v>
      </c>
      <c r="C30" s="119"/>
      <c r="D30" s="119"/>
      <c r="E30" s="121"/>
      <c r="F30" s="119"/>
      <c r="G30" s="119"/>
      <c r="J30" s="104"/>
    </row>
    <row r="31" spans="1:11" s="112" customFormat="1" ht="13" x14ac:dyDescent="0.3">
      <c r="A31" s="122"/>
      <c r="B31" s="123" t="s">
        <v>90</v>
      </c>
      <c r="C31" s="132" t="e">
        <f>SUM(C27:C30)</f>
        <v>#REF!</v>
      </c>
      <c r="D31" s="125"/>
      <c r="E31" s="132" t="e">
        <f>SUM(E27:E30)</f>
        <v>#REF!</v>
      </c>
      <c r="F31" s="124" t="e">
        <f>SUM(F27:F30)</f>
        <v>#REF!</v>
      </c>
      <c r="G31" s="124" t="e">
        <f>SUM(G27:G30)</f>
        <v>#REF!</v>
      </c>
    </row>
    <row r="32" spans="1:11" s="112" customFormat="1" ht="13" x14ac:dyDescent="0.3">
      <c r="A32" s="122"/>
      <c r="B32" s="123" t="s">
        <v>62</v>
      </c>
      <c r="C32" s="127"/>
      <c r="D32" s="127"/>
      <c r="E32" s="128"/>
      <c r="F32" s="129" t="e">
        <f>+F31/E31</f>
        <v>#REF!</v>
      </c>
      <c r="G32" s="129" t="e">
        <f>+G31/E31</f>
        <v>#REF!</v>
      </c>
    </row>
    <row r="33" spans="1:11" x14ac:dyDescent="0.25">
      <c r="A33" s="117"/>
      <c r="B33" s="118"/>
      <c r="C33" s="119"/>
      <c r="D33" s="119"/>
      <c r="E33" s="121"/>
      <c r="F33" s="119"/>
      <c r="G33" s="119"/>
    </row>
    <row r="34" spans="1:11" ht="14" x14ac:dyDescent="0.3">
      <c r="A34" s="111" t="s">
        <v>63</v>
      </c>
      <c r="B34" s="502" t="s">
        <v>89</v>
      </c>
      <c r="C34" s="503"/>
      <c r="D34" s="503"/>
      <c r="E34" s="503"/>
      <c r="F34" s="503"/>
      <c r="G34" s="504"/>
    </row>
    <row r="35" spans="1:11" ht="13" x14ac:dyDescent="0.3">
      <c r="A35" s="117"/>
      <c r="B35" s="131" t="s">
        <v>115</v>
      </c>
      <c r="C35" s="119" t="e">
        <f>+#REF!</f>
        <v>#REF!</v>
      </c>
      <c r="D35" s="119"/>
      <c r="E35" s="121" t="e">
        <f>+#REF!</f>
        <v>#REF!</v>
      </c>
      <c r="F35" s="119" t="e">
        <f>+#REF!+#REF!</f>
        <v>#REF!</v>
      </c>
      <c r="G35" s="119" t="e">
        <f>+#REF!</f>
        <v>#REF!</v>
      </c>
    </row>
    <row r="36" spans="1:11" ht="13" x14ac:dyDescent="0.3">
      <c r="A36" s="117"/>
      <c r="B36" s="131" t="s">
        <v>116</v>
      </c>
      <c r="C36" s="119" t="e">
        <f>+#REF!</f>
        <v>#REF!</v>
      </c>
      <c r="D36" s="119"/>
      <c r="E36" s="121" t="e">
        <f>+#REF!</f>
        <v>#REF!</v>
      </c>
      <c r="F36" s="119" t="e">
        <f>+#REF!+#REF!</f>
        <v>#REF!</v>
      </c>
      <c r="G36" s="119" t="e">
        <f>+#REF!</f>
        <v>#REF!</v>
      </c>
    </row>
    <row r="37" spans="1:11" ht="13" x14ac:dyDescent="0.3">
      <c r="A37" s="117"/>
      <c r="B37" s="131" t="s">
        <v>117</v>
      </c>
      <c r="C37" s="119" t="e">
        <f>+#REF!</f>
        <v>#REF!</v>
      </c>
      <c r="D37" s="119"/>
      <c r="E37" s="121" t="e">
        <f>+#REF!</f>
        <v>#REF!</v>
      </c>
      <c r="F37" s="119" t="e">
        <f>+#REF!+#REF!</f>
        <v>#REF!</v>
      </c>
      <c r="G37" s="119" t="e">
        <f>+#REF!</f>
        <v>#REF!</v>
      </c>
    </row>
    <row r="38" spans="1:11" ht="13" x14ac:dyDescent="0.3">
      <c r="A38" s="117"/>
      <c r="B38" s="123" t="s">
        <v>91</v>
      </c>
      <c r="C38" s="132" t="e">
        <f>SUM(C35:C37)</f>
        <v>#REF!</v>
      </c>
      <c r="D38" s="125"/>
      <c r="E38" s="132" t="e">
        <f>SUM(E35:E37)</f>
        <v>#REF!</v>
      </c>
      <c r="F38" s="124" t="e">
        <f>SUM(F35:F37)</f>
        <v>#REF!</v>
      </c>
      <c r="G38" s="124" t="e">
        <f>SUM(E38:F38)</f>
        <v>#REF!</v>
      </c>
    </row>
    <row r="39" spans="1:11" ht="13" x14ac:dyDescent="0.3">
      <c r="A39" s="117"/>
      <c r="B39" s="123" t="s">
        <v>62</v>
      </c>
      <c r="C39" s="127"/>
      <c r="D39" s="127"/>
      <c r="E39" s="128"/>
      <c r="F39" s="129" t="e">
        <f>+F38/E38</f>
        <v>#REF!</v>
      </c>
      <c r="G39" s="129" t="e">
        <f>+G38/E38</f>
        <v>#REF!</v>
      </c>
    </row>
    <row r="40" spans="1:11" x14ac:dyDescent="0.25">
      <c r="A40" s="117"/>
      <c r="B40" s="118"/>
      <c r="C40" s="119"/>
      <c r="D40" s="119"/>
      <c r="E40" s="121"/>
      <c r="F40" s="119"/>
      <c r="G40" s="119"/>
    </row>
    <row r="41" spans="1:11" x14ac:dyDescent="0.25">
      <c r="A41" s="117"/>
      <c r="B41" s="118"/>
      <c r="C41" s="119"/>
      <c r="D41" s="119"/>
      <c r="E41" s="121"/>
      <c r="F41" s="119"/>
      <c r="G41" s="119"/>
    </row>
    <row r="42" spans="1:11" s="112" customFormat="1" ht="14" x14ac:dyDescent="0.3">
      <c r="A42" s="111" t="s">
        <v>64</v>
      </c>
      <c r="B42" s="502" t="s">
        <v>65</v>
      </c>
      <c r="C42" s="503"/>
      <c r="D42" s="503"/>
      <c r="E42" s="503"/>
      <c r="F42" s="503"/>
      <c r="G42" s="504"/>
    </row>
    <row r="43" spans="1:11" x14ac:dyDescent="0.25">
      <c r="A43" s="117"/>
      <c r="B43" s="118"/>
      <c r="C43" s="119"/>
      <c r="D43" s="119"/>
      <c r="E43" s="121"/>
      <c r="F43" s="133"/>
      <c r="G43" s="133"/>
    </row>
    <row r="44" spans="1:11" x14ac:dyDescent="0.25">
      <c r="A44" s="117"/>
      <c r="B44" s="118"/>
      <c r="C44" s="119"/>
      <c r="D44" s="119"/>
      <c r="E44" s="121"/>
      <c r="F44" s="119"/>
      <c r="G44" s="119"/>
    </row>
    <row r="45" spans="1:11" s="112" customFormat="1" ht="13" x14ac:dyDescent="0.3">
      <c r="A45" s="122"/>
      <c r="B45" s="123" t="s">
        <v>84</v>
      </c>
      <c r="C45" s="125"/>
      <c r="D45" s="125"/>
      <c r="E45" s="132"/>
      <c r="F45" s="124"/>
      <c r="G45" s="124"/>
    </row>
    <row r="46" spans="1:11" s="112" customFormat="1" ht="13" x14ac:dyDescent="0.3">
      <c r="A46" s="122"/>
      <c r="B46" s="123" t="s">
        <v>62</v>
      </c>
      <c r="C46" s="127"/>
      <c r="D46" s="127"/>
      <c r="E46" s="128"/>
      <c r="F46" s="129"/>
      <c r="G46" s="129"/>
      <c r="K46" s="126"/>
    </row>
    <row r="47" spans="1:11" x14ac:dyDescent="0.25">
      <c r="A47" s="117"/>
      <c r="B47" s="118"/>
      <c r="C47" s="119"/>
      <c r="D47" s="119"/>
      <c r="E47" s="121"/>
      <c r="F47" s="119"/>
      <c r="G47" s="119"/>
    </row>
    <row r="48" spans="1:11" ht="13" x14ac:dyDescent="0.3">
      <c r="A48" s="122"/>
      <c r="B48" s="123" t="s">
        <v>66</v>
      </c>
      <c r="C48" s="134" t="e">
        <f>C45+C38+C31+C23</f>
        <v>#REF!</v>
      </c>
      <c r="D48" s="134"/>
      <c r="E48" s="135" t="e">
        <f>+E45+E38+E31+E23</f>
        <v>#REF!</v>
      </c>
      <c r="F48" s="135" t="e">
        <f>+F45+F38+F31+F23</f>
        <v>#REF!</v>
      </c>
      <c r="G48" s="135" t="e">
        <f>+G45+G38+G31+G23</f>
        <v>#REF!</v>
      </c>
      <c r="I48" s="104"/>
    </row>
    <row r="49" spans="1:10" s="112" customFormat="1" ht="13" x14ac:dyDescent="0.3">
      <c r="A49" s="122"/>
      <c r="B49" s="123" t="s">
        <v>62</v>
      </c>
      <c r="C49" s="125"/>
      <c r="D49" s="125"/>
      <c r="E49" s="132"/>
      <c r="F49" s="129" t="e">
        <f>+F48/E48</f>
        <v>#REF!</v>
      </c>
      <c r="G49" s="129" t="e">
        <f>+G48/E48</f>
        <v>#REF!</v>
      </c>
    </row>
    <row r="57" spans="1:10" x14ac:dyDescent="0.25">
      <c r="H57" s="104"/>
      <c r="J57" s="104"/>
    </row>
  </sheetData>
  <customSheetViews>
    <customSheetView guid="{C8243A29-6D5C-4FA0-8B01-0B1CC0D50EDA}" showPageBreaks="1" showGridLines="0" fitToPage="1" printArea="1">
      <selection activeCell="I41" sqref="I41"/>
      <pageMargins left="0.70866141732283472" right="0.70866141732283472" top="0.74803149606299213" bottom="0.74803149606299213" header="0.31496062992125984" footer="0.31496062992125984"/>
      <pageSetup paperSize="9" scale="71" orientation="portrait" r:id="rId1"/>
      <headerFooter>
        <oddFooter>&amp;LProtocole d’accord de subvention n° DLFCD/YF/NP/pd/20170214-024
&amp;C
&amp;RParaphes :
8/8</oddFooter>
      </headerFooter>
    </customSheetView>
    <customSheetView guid="{67EEF22F-1E06-4186-982F-EB11CF12610F}" showGridLines="0" fitToPage="1">
      <selection activeCell="I41" sqref="I41"/>
      <pageMargins left="0.70866141732283472" right="0.70866141732283472" top="0.74803149606299213" bottom="0.74803149606299213" header="0.31496062992125984" footer="0.31496062992125984"/>
      <pageSetup paperSize="9" scale="71" orientation="portrait" r:id="rId2"/>
      <headerFooter>
        <oddFooter>&amp;LProtocole d’accord de subvention n° DLFCD/YF/NP/pd/20170214-024
&amp;C
&amp;RParaphes :
8/8</oddFooter>
      </headerFooter>
    </customSheetView>
  </customSheetViews>
  <mergeCells count="14">
    <mergeCell ref="B7:G7"/>
    <mergeCell ref="B26:G26"/>
    <mergeCell ref="B34:G34"/>
    <mergeCell ref="B42:G42"/>
    <mergeCell ref="A17:B17"/>
    <mergeCell ref="A21:B21"/>
    <mergeCell ref="C1:G1"/>
    <mergeCell ref="A2:G2"/>
    <mergeCell ref="A4:A5"/>
    <mergeCell ref="B4:B5"/>
    <mergeCell ref="C4:C5"/>
    <mergeCell ref="D4:D5"/>
    <mergeCell ref="E4:E5"/>
    <mergeCell ref="F4:G4"/>
  </mergeCells>
  <pageMargins left="0.70866141732283472" right="0.70866141732283472" top="0.74803149606299213" bottom="0.74803149606299213" header="0.31496062992125984" footer="0.31496062992125984"/>
  <pageSetup paperSize="9" scale="71" orientation="portrait" r:id="rId3"/>
  <headerFooter>
    <oddFooter>&amp;LProtocole d’accord de subvention n° DLFCD/YF/NP/pd/20170214-024
&amp;C
&amp;RParaphes :
8/8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D6"/>
  <sheetViews>
    <sheetView workbookViewId="0">
      <selection activeCell="C11" sqref="C11"/>
    </sheetView>
  </sheetViews>
  <sheetFormatPr baseColWidth="10" defaultRowHeight="14.5" x14ac:dyDescent="0.35"/>
  <cols>
    <col min="2" max="2" width="21.54296875" customWidth="1"/>
    <col min="3" max="4" width="9" customWidth="1"/>
  </cols>
  <sheetData>
    <row r="3" spans="2:4" x14ac:dyDescent="0.35">
      <c r="B3" s="507" t="s">
        <v>101</v>
      </c>
      <c r="C3" s="507"/>
      <c r="D3" s="507"/>
    </row>
    <row r="4" spans="2:4" ht="32.25" customHeight="1" x14ac:dyDescent="0.35">
      <c r="B4" s="139" t="s">
        <v>118</v>
      </c>
      <c r="C4" s="138" t="s">
        <v>88</v>
      </c>
      <c r="D4" s="138" t="s">
        <v>88</v>
      </c>
    </row>
    <row r="5" spans="2:4" ht="21" customHeight="1" x14ac:dyDescent="0.35">
      <c r="B5" s="138" t="s">
        <v>102</v>
      </c>
      <c r="C5" s="138" t="s">
        <v>87</v>
      </c>
      <c r="D5" s="138" t="s">
        <v>87</v>
      </c>
    </row>
    <row r="6" spans="2:4" x14ac:dyDescent="0.35">
      <c r="B6" s="138"/>
      <c r="C6" s="138"/>
      <c r="D6" s="138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Couverture</vt:lpstr>
      <vt:lpstr>Projet global</vt:lpstr>
      <vt:lpstr>Cours collectifs</vt:lpstr>
      <vt:lpstr>Cours individuels</vt:lpstr>
      <vt:lpstr>Séjours en immersion</vt:lpstr>
      <vt:lpstr>Tests et certifications</vt:lpstr>
      <vt:lpstr>Synthèse budget 2019 </vt:lpstr>
      <vt:lpstr>Validation de données</vt:lpstr>
      <vt:lpstr>Feuil1</vt:lpstr>
      <vt:lpstr>Formation technique 1</vt:lpstr>
      <vt:lpstr>Formation technique 2</vt:lpstr>
      <vt:lpstr>Développement d'outils</vt:lpstr>
      <vt:lpstr>Autres activités</vt:lpstr>
      <vt:lpstr>'Synthèse budget 2019 '!Zone_d_impression</vt:lpstr>
    </vt:vector>
  </TitlesOfParts>
  <Company>OIF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Le Jean</dc:creator>
  <cp:lastModifiedBy>Patricia HERDT</cp:lastModifiedBy>
  <cp:lastPrinted>2022-05-30T14:42:20Z</cp:lastPrinted>
  <dcterms:created xsi:type="dcterms:W3CDTF">2014-11-18T09:56:15Z</dcterms:created>
  <dcterms:modified xsi:type="dcterms:W3CDTF">2025-03-26T20:25:37Z</dcterms:modified>
</cp:coreProperties>
</file>